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PRO2\shared\Катя\"/>
    </mc:Choice>
  </mc:AlternateContent>
  <bookViews>
    <workbookView xWindow="0" yWindow="0" windowWidth="28800" windowHeight="12375" tabRatio="819"/>
  </bookViews>
  <sheets>
    <sheet name="Race (лыжи + бот.) " sheetId="16" r:id="rId1"/>
    <sheet name="Лыжи" sheetId="17" r:id="rId2"/>
    <sheet name="Ботинки" sheetId="6" r:id="rId3"/>
    <sheet name="Палки " sheetId="15" r:id="rId4"/>
    <sheet name="Крепл. IFP" sheetId="14" r:id="rId5"/>
    <sheet name="Крепл. на шурупах" sheetId="10" r:id="rId6"/>
    <sheet name="Cумки " sheetId="13" r:id="rId7"/>
    <sheet name="Доп. оборуд. крепл." sheetId="9" r:id="rId8"/>
    <sheet name="Камуса" sheetId="12" r:id="rId9"/>
    <sheet name="Стельки Biontech " sheetId="18" r:id="rId10"/>
  </sheets>
  <definedNames>
    <definedName name="_xlnm.Print_Titles" localSheetId="6">'Cумки '!#REF!</definedName>
    <definedName name="_xlnm.Print_Titles" localSheetId="2">Ботинки!$1:$1</definedName>
    <definedName name="_xlnm.Print_Titles" localSheetId="1">Лыжи!$1:$1</definedName>
    <definedName name="_xlnm.Print_Titles" localSheetId="3">'Палки '!$1:$1</definedName>
    <definedName name="_xlnm.Print_Area" localSheetId="6">'Cумки '!$A$1:$G$47</definedName>
    <definedName name="_xlnm.Print_Area" localSheetId="9">'Стельки Biontech '!$A$1:$H$5</definedName>
  </definedNames>
  <calcPr calcId="162913"/>
</workbook>
</file>

<file path=xl/calcChain.xml><?xml version="1.0" encoding="utf-8"?>
<calcChain xmlns="http://schemas.openxmlformats.org/spreadsheetml/2006/main">
  <c r="H4" i="9" l="1"/>
  <c r="H5" i="9"/>
  <c r="H6" i="9"/>
  <c r="H7" i="9"/>
  <c r="H3" i="9"/>
  <c r="I7" i="14" l="1"/>
  <c r="I8" i="14"/>
  <c r="I9" i="14"/>
  <c r="H299" i="16" l="1"/>
  <c r="H291" i="16"/>
  <c r="H285" i="16"/>
  <c r="H279" i="16"/>
  <c r="H265" i="16"/>
  <c r="H250" i="16"/>
  <c r="H241" i="16"/>
  <c r="H227" i="16"/>
  <c r="H212" i="16"/>
  <c r="H201" i="16"/>
  <c r="H192" i="16"/>
  <c r="H183" i="16"/>
  <c r="H174" i="16"/>
  <c r="H167" i="16"/>
  <c r="H160" i="16"/>
  <c r="H151" i="16"/>
  <c r="H146" i="16"/>
  <c r="H140" i="16"/>
  <c r="H134" i="16"/>
  <c r="H130" i="16"/>
  <c r="H124" i="16"/>
  <c r="H118" i="16"/>
  <c r="H113" i="16"/>
  <c r="H108" i="16"/>
  <c r="H104" i="16"/>
  <c r="H98" i="16"/>
  <c r="H93" i="16"/>
  <c r="H91" i="16"/>
  <c r="H87" i="16"/>
  <c r="H81" i="16"/>
  <c r="H75" i="16"/>
  <c r="H71" i="16"/>
  <c r="H65" i="16"/>
  <c r="H60" i="16"/>
  <c r="H55" i="16"/>
  <c r="H49" i="16"/>
  <c r="H46" i="16"/>
  <c r="H40" i="16"/>
  <c r="H34" i="16"/>
  <c r="H29" i="16"/>
  <c r="H25" i="16"/>
  <c r="H23" i="16"/>
  <c r="H17" i="16"/>
  <c r="H11" i="16"/>
  <c r="H7" i="16"/>
  <c r="H3" i="16" l="1"/>
  <c r="G6" i="18" l="1"/>
  <c r="H6" i="18" s="1"/>
  <c r="H4" i="18" s="1"/>
  <c r="G4" i="18" l="1"/>
  <c r="F169" i="6"/>
  <c r="G235" i="6"/>
  <c r="G229" i="17" l="1"/>
  <c r="F154" i="17" l="1"/>
  <c r="H154" i="17" s="1"/>
  <c r="G23" i="16" l="1"/>
  <c r="I23" i="16" s="1"/>
  <c r="G46" i="16"/>
  <c r="I46" i="16" s="1"/>
  <c r="G3" i="16"/>
  <c r="F35" i="17"/>
  <c r="H35" i="17" s="1"/>
  <c r="E43" i="13" l="1"/>
  <c r="G43" i="13" s="1"/>
  <c r="E5" i="13" l="1"/>
  <c r="G5" i="13" s="1"/>
  <c r="F221" i="6" l="1"/>
  <c r="F156" i="6"/>
  <c r="G144" i="6"/>
  <c r="F144" i="6"/>
  <c r="G415" i="6"/>
  <c r="G404" i="6"/>
  <c r="F415" i="6"/>
  <c r="H415" i="6" s="1"/>
  <c r="H144" i="6" l="1"/>
  <c r="F229" i="17"/>
  <c r="G118" i="17"/>
  <c r="F118" i="17"/>
  <c r="G51" i="17"/>
  <c r="F51" i="17"/>
  <c r="G12" i="14"/>
  <c r="I12" i="14" s="1"/>
  <c r="H229" i="17" l="1"/>
  <c r="H118" i="17"/>
  <c r="H51" i="17"/>
  <c r="D47" i="13" l="1"/>
  <c r="E42" i="13"/>
  <c r="G42" i="13" s="1"/>
  <c r="G81" i="16" l="1"/>
  <c r="I81" i="16" s="1"/>
  <c r="F307" i="16" l="1"/>
  <c r="G134" i="16"/>
  <c r="I134" i="16" s="1"/>
  <c r="F28" i="17" l="1"/>
  <c r="F264" i="17"/>
  <c r="F258" i="17"/>
  <c r="F250" i="17"/>
  <c r="F245" i="17"/>
  <c r="F235" i="17"/>
  <c r="F222" i="17"/>
  <c r="F214" i="17"/>
  <c r="F197" i="17"/>
  <c r="F205" i="17"/>
  <c r="F189" i="17"/>
  <c r="F182" i="17"/>
  <c r="F176" i="17"/>
  <c r="F171" i="17"/>
  <c r="F165" i="17"/>
  <c r="F160" i="17"/>
  <c r="F146" i="17"/>
  <c r="F139" i="17"/>
  <c r="F132" i="17"/>
  <c r="F125" i="17"/>
  <c r="F111" i="17"/>
  <c r="F109" i="17"/>
  <c r="F91" i="17"/>
  <c r="F96" i="17"/>
  <c r="F102" i="17"/>
  <c r="F87" i="17"/>
  <c r="F78" i="17"/>
  <c r="F75" i="17"/>
  <c r="F69" i="17"/>
  <c r="F63" i="17"/>
  <c r="F57" i="17"/>
  <c r="F45" i="17"/>
  <c r="F39" i="17"/>
  <c r="F21" i="17"/>
  <c r="F15" i="17"/>
  <c r="F9" i="17"/>
  <c r="F3" i="17"/>
  <c r="F271" i="17" l="1"/>
  <c r="E21" i="13"/>
  <c r="E22" i="13"/>
  <c r="E20" i="13"/>
  <c r="G3" i="12" l="1"/>
  <c r="I3" i="12" s="1"/>
  <c r="G11" i="14" l="1"/>
  <c r="I11" i="14" s="1"/>
  <c r="G169" i="6" l="1"/>
  <c r="H169" i="6" s="1"/>
  <c r="G156" i="6"/>
  <c r="G132" i="6"/>
  <c r="F132" i="6"/>
  <c r="G120" i="6"/>
  <c r="F120" i="6"/>
  <c r="H120" i="6" s="1"/>
  <c r="G111" i="6"/>
  <c r="F178" i="6"/>
  <c r="G192" i="16"/>
  <c r="I192" i="16" s="1"/>
  <c r="G201" i="16"/>
  <c r="I201" i="16" s="1"/>
  <c r="G212" i="16"/>
  <c r="I212" i="16" s="1"/>
  <c r="G227" i="16"/>
  <c r="I227" i="16" s="1"/>
  <c r="G241" i="16"/>
  <c r="I241" i="16" s="1"/>
  <c r="G250" i="16"/>
  <c r="I250" i="16" s="1"/>
  <c r="G265" i="16"/>
  <c r="I265" i="16" s="1"/>
  <c r="G279" i="16"/>
  <c r="I279" i="16" s="1"/>
  <c r="G285" i="16"/>
  <c r="I285" i="16" s="1"/>
  <c r="G291" i="16"/>
  <c r="I291" i="16" s="1"/>
  <c r="G299" i="16"/>
  <c r="I299" i="16" s="1"/>
  <c r="I3" i="16"/>
  <c r="G7" i="16"/>
  <c r="I7" i="16" s="1"/>
  <c r="G11" i="16"/>
  <c r="I11" i="16" s="1"/>
  <c r="G17" i="16"/>
  <c r="I17" i="16" s="1"/>
  <c r="G25" i="16"/>
  <c r="I25" i="16" s="1"/>
  <c r="G29" i="16"/>
  <c r="I29" i="16" s="1"/>
  <c r="G34" i="16"/>
  <c r="I34" i="16" s="1"/>
  <c r="G40" i="16"/>
  <c r="I40" i="16" s="1"/>
  <c r="G49" i="16"/>
  <c r="I49" i="16" s="1"/>
  <c r="G55" i="16"/>
  <c r="I55" i="16" s="1"/>
  <c r="G60" i="16"/>
  <c r="I60" i="16" s="1"/>
  <c r="G65" i="16"/>
  <c r="I65" i="16" s="1"/>
  <c r="G71" i="16"/>
  <c r="I71" i="16" s="1"/>
  <c r="G75" i="16"/>
  <c r="I75" i="16" s="1"/>
  <c r="G87" i="16"/>
  <c r="I87" i="16" s="1"/>
  <c r="G91" i="16"/>
  <c r="I91" i="16" s="1"/>
  <c r="G93" i="16"/>
  <c r="I93" i="16" s="1"/>
  <c r="G98" i="16"/>
  <c r="I98" i="16" s="1"/>
  <c r="G104" i="16"/>
  <c r="I104" i="16" s="1"/>
  <c r="G108" i="16"/>
  <c r="I108" i="16" s="1"/>
  <c r="G113" i="16"/>
  <c r="I113" i="16" s="1"/>
  <c r="G118" i="16"/>
  <c r="I118" i="16" s="1"/>
  <c r="G124" i="16"/>
  <c r="I124" i="16" s="1"/>
  <c r="G130" i="16"/>
  <c r="I130" i="16" s="1"/>
  <c r="G140" i="16"/>
  <c r="I140" i="16" s="1"/>
  <c r="G146" i="16"/>
  <c r="I146" i="16" s="1"/>
  <c r="G151" i="16"/>
  <c r="I151" i="16" s="1"/>
  <c r="G160" i="16"/>
  <c r="I160" i="16" s="1"/>
  <c r="G167" i="16"/>
  <c r="I167" i="16" s="1"/>
  <c r="G174" i="16"/>
  <c r="I174" i="16" s="1"/>
  <c r="G183" i="16"/>
  <c r="I183" i="16" s="1"/>
  <c r="F309" i="16"/>
  <c r="E309" i="16"/>
  <c r="E307" i="16"/>
  <c r="F391" i="6"/>
  <c r="F249" i="6"/>
  <c r="G45" i="13"/>
  <c r="E30" i="13"/>
  <c r="G30" i="13" s="1"/>
  <c r="E31" i="13"/>
  <c r="G31" i="13" s="1"/>
  <c r="E32" i="13"/>
  <c r="G32" i="13" s="1"/>
  <c r="E33" i="13"/>
  <c r="G33" i="13" s="1"/>
  <c r="E34" i="13"/>
  <c r="E35" i="13"/>
  <c r="G35" i="13" s="1"/>
  <c r="E36" i="13"/>
  <c r="G36" i="13" s="1"/>
  <c r="E37" i="13"/>
  <c r="G37" i="13" s="1"/>
  <c r="E38" i="13"/>
  <c r="G38" i="13" s="1"/>
  <c r="E39" i="13"/>
  <c r="G39" i="13" s="1"/>
  <c r="E40" i="13"/>
  <c r="E29" i="13"/>
  <c r="G29" i="13" s="1"/>
  <c r="E18" i="13"/>
  <c r="G18" i="13" s="1"/>
  <c r="E19" i="13"/>
  <c r="G20" i="13"/>
  <c r="G21" i="13"/>
  <c r="G22" i="13"/>
  <c r="E23" i="13"/>
  <c r="G23" i="13" s="1"/>
  <c r="E24" i="13"/>
  <c r="G24" i="13" s="1"/>
  <c r="E25" i="13"/>
  <c r="G25" i="13" s="1"/>
  <c r="E26" i="13"/>
  <c r="G26" i="13" s="1"/>
  <c r="E27" i="13"/>
  <c r="G27" i="13" s="1"/>
  <c r="E17" i="13"/>
  <c r="G17" i="13" s="1"/>
  <c r="E13" i="13"/>
  <c r="G13" i="13" s="1"/>
  <c r="E14" i="13"/>
  <c r="G14" i="13" s="1"/>
  <c r="E15" i="13"/>
  <c r="G15" i="13" s="1"/>
  <c r="E12" i="13"/>
  <c r="G12" i="13" s="1"/>
  <c r="E3" i="13"/>
  <c r="G3" i="13" s="1"/>
  <c r="E4" i="13"/>
  <c r="G4" i="13" s="1"/>
  <c r="E6" i="13"/>
  <c r="G6" i="13"/>
  <c r="E7" i="13"/>
  <c r="G7" i="13" s="1"/>
  <c r="E8" i="13"/>
  <c r="G8" i="13" s="1"/>
  <c r="E9" i="13"/>
  <c r="G9" i="13" s="1"/>
  <c r="E10" i="13"/>
  <c r="G10" i="13" s="1"/>
  <c r="E2" i="13"/>
  <c r="G2" i="13" s="1"/>
  <c r="G19" i="13"/>
  <c r="G34" i="13"/>
  <c r="G40" i="13"/>
  <c r="G264" i="17"/>
  <c r="G132" i="17"/>
  <c r="G111" i="17"/>
  <c r="G39" i="17"/>
  <c r="H39" i="17" s="1"/>
  <c r="G28" i="17"/>
  <c r="G258" i="17"/>
  <c r="G250" i="17"/>
  <c r="G245" i="17"/>
  <c r="G235" i="17"/>
  <c r="G222" i="17"/>
  <c r="G214" i="17"/>
  <c r="G197" i="17"/>
  <c r="G205" i="17"/>
  <c r="G189" i="17"/>
  <c r="G182" i="17"/>
  <c r="G176" i="17"/>
  <c r="G171" i="17"/>
  <c r="G165" i="17"/>
  <c r="G160" i="17"/>
  <c r="H160" i="17" s="1"/>
  <c r="G146" i="17"/>
  <c r="G139" i="17"/>
  <c r="G125" i="17"/>
  <c r="G109" i="17"/>
  <c r="G102" i="17"/>
  <c r="G96" i="17"/>
  <c r="G91" i="17"/>
  <c r="G87" i="17"/>
  <c r="G78" i="17"/>
  <c r="G75" i="17"/>
  <c r="G69" i="17"/>
  <c r="G63" i="17"/>
  <c r="G57" i="17"/>
  <c r="G45" i="17"/>
  <c r="G21" i="17"/>
  <c r="G15" i="17"/>
  <c r="G9" i="17"/>
  <c r="G3" i="17"/>
  <c r="G179" i="15"/>
  <c r="F3" i="15"/>
  <c r="G3" i="15"/>
  <c r="F6" i="15"/>
  <c r="I6" i="15" s="1"/>
  <c r="F26" i="15"/>
  <c r="F46" i="15"/>
  <c r="F66" i="15"/>
  <c r="F76" i="15"/>
  <c r="I76" i="15" s="1"/>
  <c r="F88" i="15"/>
  <c r="F101" i="15"/>
  <c r="I101" i="15" s="1"/>
  <c r="F112" i="15"/>
  <c r="I112" i="15" s="1"/>
  <c r="F123" i="15"/>
  <c r="I123" i="15" s="1"/>
  <c r="F134" i="15"/>
  <c r="F136" i="15"/>
  <c r="F145" i="15"/>
  <c r="F155" i="15"/>
  <c r="I155" i="15" s="1"/>
  <c r="F164" i="15"/>
  <c r="F178" i="15"/>
  <c r="F179" i="15"/>
  <c r="F180" i="15"/>
  <c r="I180" i="15" s="1"/>
  <c r="F181" i="15"/>
  <c r="G6" i="15"/>
  <c r="G26" i="15"/>
  <c r="G46" i="15"/>
  <c r="G66" i="15"/>
  <c r="H66" i="15" s="1"/>
  <c r="G76" i="15"/>
  <c r="G88" i="15"/>
  <c r="G101" i="15"/>
  <c r="G112" i="15"/>
  <c r="G123" i="15"/>
  <c r="G134" i="15"/>
  <c r="G136" i="15"/>
  <c r="G145" i="15"/>
  <c r="H145" i="15" s="1"/>
  <c r="G155" i="15"/>
  <c r="G164" i="15"/>
  <c r="G178" i="15"/>
  <c r="H178" i="15" s="1"/>
  <c r="G180" i="15"/>
  <c r="G181" i="15"/>
  <c r="F11" i="10"/>
  <c r="G4" i="10"/>
  <c r="I4" i="10" s="1"/>
  <c r="G3" i="10"/>
  <c r="G3" i="14"/>
  <c r="I3" i="14" s="1"/>
  <c r="G4" i="14"/>
  <c r="G5" i="14"/>
  <c r="I5" i="14" s="1"/>
  <c r="G6" i="14"/>
  <c r="H7" i="14"/>
  <c r="H9" i="14"/>
  <c r="G13" i="14"/>
  <c r="I13" i="14" s="1"/>
  <c r="G14" i="14"/>
  <c r="I14" i="14" s="1"/>
  <c r="G15" i="14"/>
  <c r="I15" i="14" s="1"/>
  <c r="H15" i="14"/>
  <c r="G17" i="14"/>
  <c r="I17" i="14" s="1"/>
  <c r="G18" i="14"/>
  <c r="G19" i="14"/>
  <c r="I19" i="14" s="1"/>
  <c r="H19" i="14"/>
  <c r="F22" i="14"/>
  <c r="F235" i="6"/>
  <c r="H235" i="6" s="1"/>
  <c r="F10" i="9"/>
  <c r="G17" i="12"/>
  <c r="I17" i="12" s="1"/>
  <c r="G6" i="12"/>
  <c r="I6" i="12" s="1"/>
  <c r="G11" i="12"/>
  <c r="I11" i="12" s="1"/>
  <c r="G18" i="12"/>
  <c r="I18" i="12" s="1"/>
  <c r="G19" i="12"/>
  <c r="I19" i="12" s="1"/>
  <c r="G20" i="12"/>
  <c r="I20" i="12" s="1"/>
  <c r="F207" i="6"/>
  <c r="F264" i="6"/>
  <c r="G264" i="6"/>
  <c r="F279" i="6"/>
  <c r="G7" i="10"/>
  <c r="G6" i="10"/>
  <c r="G9" i="10"/>
  <c r="I9" i="10" s="1"/>
  <c r="F437" i="6"/>
  <c r="G437" i="6"/>
  <c r="F431" i="6"/>
  <c r="F424" i="6"/>
  <c r="F404" i="6"/>
  <c r="H404" i="6" s="1"/>
  <c r="F381" i="6"/>
  <c r="G381" i="6"/>
  <c r="F364" i="6"/>
  <c r="F352" i="6"/>
  <c r="G352" i="6"/>
  <c r="F343" i="6"/>
  <c r="F334" i="6"/>
  <c r="F325" i="6"/>
  <c r="G325" i="6"/>
  <c r="H325" i="6" s="1"/>
  <c r="F309" i="6"/>
  <c r="G309" i="6"/>
  <c r="F294" i="6"/>
  <c r="G294" i="6"/>
  <c r="G221" i="6"/>
  <c r="H221" i="6"/>
  <c r="F192" i="6"/>
  <c r="G192" i="6"/>
  <c r="F111" i="6"/>
  <c r="F103" i="6"/>
  <c r="G103" i="6"/>
  <c r="F95" i="6"/>
  <c r="G95" i="6"/>
  <c r="F87" i="6"/>
  <c r="G87" i="6"/>
  <c r="F72" i="6"/>
  <c r="F58" i="6"/>
  <c r="G58" i="6"/>
  <c r="F45" i="6"/>
  <c r="F31" i="6"/>
  <c r="G31" i="6"/>
  <c r="F17" i="6"/>
  <c r="F3" i="6"/>
  <c r="G391" i="6"/>
  <c r="G364" i="6"/>
  <c r="G279" i="6"/>
  <c r="G207" i="6"/>
  <c r="G178" i="6"/>
  <c r="H10" i="9"/>
  <c r="G431" i="6"/>
  <c r="G424" i="6"/>
  <c r="G343" i="6"/>
  <c r="H343" i="6" s="1"/>
  <c r="G334" i="6"/>
  <c r="G249" i="6"/>
  <c r="G72" i="6"/>
  <c r="G45" i="6"/>
  <c r="G17" i="6"/>
  <c r="G3" i="6"/>
  <c r="H17" i="6" l="1"/>
  <c r="H334" i="6"/>
  <c r="H6" i="10"/>
  <c r="I6" i="10"/>
  <c r="I11" i="10" s="1"/>
  <c r="H4" i="14"/>
  <c r="I4" i="14"/>
  <c r="H179" i="15"/>
  <c r="I179" i="15"/>
  <c r="I145" i="15"/>
  <c r="I66" i="15"/>
  <c r="H178" i="6"/>
  <c r="H7" i="10"/>
  <c r="I7" i="10"/>
  <c r="H18" i="14"/>
  <c r="I18" i="14"/>
  <c r="H6" i="14"/>
  <c r="I6" i="14"/>
  <c r="H123" i="15"/>
  <c r="H76" i="15"/>
  <c r="I178" i="15"/>
  <c r="I136" i="15"/>
  <c r="I46" i="15"/>
  <c r="H3" i="15"/>
  <c r="I3" i="15"/>
  <c r="I183" i="15" s="1"/>
  <c r="H9" i="10"/>
  <c r="H424" i="6"/>
  <c r="H5" i="14"/>
  <c r="H3" i="10"/>
  <c r="H11" i="10" s="1"/>
  <c r="I3" i="10"/>
  <c r="I181" i="15"/>
  <c r="I164" i="15"/>
  <c r="I134" i="15"/>
  <c r="I88" i="15"/>
  <c r="I26" i="15"/>
  <c r="H4" i="10"/>
  <c r="H3" i="14"/>
  <c r="H112" i="15"/>
  <c r="H101" i="15"/>
  <c r="H180" i="15"/>
  <c r="H155" i="15"/>
  <c r="F183" i="15"/>
  <c r="H164" i="15"/>
  <c r="H134" i="15"/>
  <c r="H88" i="15"/>
  <c r="H26" i="15"/>
  <c r="H181" i="15"/>
  <c r="H437" i="6"/>
  <c r="H87" i="6"/>
  <c r="H207" i="6"/>
  <c r="H31" i="6"/>
  <c r="H95" i="6"/>
  <c r="H111" i="6"/>
  <c r="H58" i="6"/>
  <c r="H249" i="6"/>
  <c r="H364" i="6"/>
  <c r="H294" i="6"/>
  <c r="H132" i="6"/>
  <c r="H352" i="6"/>
  <c r="H431" i="6"/>
  <c r="F444" i="6"/>
  <c r="H264" i="6"/>
  <c r="H309" i="6"/>
  <c r="H391" i="6"/>
  <c r="H146" i="17"/>
  <c r="H28" i="17"/>
  <c r="G22" i="12"/>
  <c r="G307" i="16"/>
  <c r="G47" i="13"/>
  <c r="H192" i="6"/>
  <c r="H103" i="6"/>
  <c r="H72" i="6"/>
  <c r="H14" i="14"/>
  <c r="H13" i="14"/>
  <c r="H45" i="6"/>
  <c r="G309" i="16"/>
  <c r="H17" i="14"/>
  <c r="H182" i="17"/>
  <c r="H45" i="17"/>
  <c r="H176" i="17"/>
  <c r="H235" i="17"/>
  <c r="H21" i="17"/>
  <c r="H250" i="17"/>
  <c r="H109" i="17"/>
  <c r="H3" i="17"/>
  <c r="H96" i="17"/>
  <c r="H205" i="17"/>
  <c r="H125" i="17"/>
  <c r="H15" i="17"/>
  <c r="H165" i="17"/>
  <c r="H102" i="17"/>
  <c r="H87" i="17"/>
  <c r="H264" i="17"/>
  <c r="H78" i="17"/>
  <c r="H258" i="17"/>
  <c r="H9" i="17"/>
  <c r="H197" i="17"/>
  <c r="H139" i="17"/>
  <c r="H245" i="17"/>
  <c r="H132" i="17"/>
  <c r="H91" i="17"/>
  <c r="H111" i="17"/>
  <c r="H75" i="17"/>
  <c r="H171" i="17"/>
  <c r="H222" i="17"/>
  <c r="H214" i="17"/>
  <c r="H189" i="17"/>
  <c r="H69" i="17"/>
  <c r="H63" i="17"/>
  <c r="H57" i="17"/>
  <c r="H381" i="6"/>
  <c r="H279" i="6"/>
  <c r="H156" i="6"/>
  <c r="H3" i="6"/>
  <c r="H136" i="15"/>
  <c r="H46" i="15"/>
  <c r="H6" i="15"/>
  <c r="H8" i="14"/>
  <c r="H183" i="15" l="1"/>
  <c r="I22" i="14"/>
  <c r="I22" i="12"/>
  <c r="H271" i="17"/>
  <c r="H22" i="14"/>
  <c r="H444" i="6"/>
  <c r="I307" i="16" l="1"/>
  <c r="I309" i="16"/>
</calcChain>
</file>

<file path=xl/sharedStrings.xml><?xml version="1.0" encoding="utf-8"?>
<sst xmlns="http://schemas.openxmlformats.org/spreadsheetml/2006/main" count="3765" uniqueCount="673">
  <si>
    <t>RACE</t>
  </si>
  <si>
    <t>NORDIC CRUISING</t>
  </si>
  <si>
    <t>BACK COUNTRY</t>
  </si>
  <si>
    <t>JUNIOR</t>
  </si>
  <si>
    <t>SPORT</t>
  </si>
  <si>
    <t>БЛАНК ЗАКАЗА</t>
  </si>
  <si>
    <t>МОДЕЛЬ</t>
  </si>
  <si>
    <t>АРТИКУЛ</t>
  </si>
  <si>
    <t>РАЗМЕР</t>
  </si>
  <si>
    <t>КОЛ-ВО</t>
  </si>
  <si>
    <t>ВСЕГО</t>
  </si>
  <si>
    <t>PEFORMANCE</t>
  </si>
  <si>
    <t>Беговые лыжи RIDGE CROWN</t>
  </si>
  <si>
    <t>Беговые лыжи COUNTRY CROWN</t>
  </si>
  <si>
    <t>Беговые лыжи E99 CROWN XTRALITE</t>
  </si>
  <si>
    <t>Беговые лыжи CRS RACE JR</t>
  </si>
  <si>
    <t>Кратность</t>
  </si>
  <si>
    <t>ручная</t>
  </si>
  <si>
    <t>автоматическая</t>
  </si>
  <si>
    <t>Жесткость</t>
  </si>
  <si>
    <t>Фиксация</t>
  </si>
  <si>
    <t>RACE CLASSIC</t>
  </si>
  <si>
    <t>RACE SKATING</t>
  </si>
  <si>
    <t>K155</t>
  </si>
  <si>
    <t>K175</t>
  </si>
  <si>
    <t>SPORT CRUISING</t>
  </si>
  <si>
    <t>OFFTRACK</t>
  </si>
  <si>
    <t>Палки беговые RC3</t>
  </si>
  <si>
    <t>Палки беговые SUPERLIGHT</t>
  </si>
  <si>
    <t>Палки беговые XC PERFORMANCE</t>
  </si>
  <si>
    <t>Палки беговые XC SPORT</t>
  </si>
  <si>
    <t>Палки беговые BCX VARIOLIGHT</t>
  </si>
  <si>
    <t>Палки беговые BCX MOUNTAIN</t>
  </si>
  <si>
    <t>Палки беговые RCS JUNIOR</t>
  </si>
  <si>
    <t>Палки беговые SPRINT</t>
  </si>
  <si>
    <t>WOMEN "MY STYLE"</t>
  </si>
  <si>
    <t>CRUISING SPORT</t>
  </si>
  <si>
    <t>Бег. ботинки RC5 COMBI</t>
  </si>
  <si>
    <t>Бег. ботинки RC5 CLASSIC</t>
  </si>
  <si>
    <t>Бег. ботинки RC3 CLASSIC</t>
  </si>
  <si>
    <t>Бег. ботинки XC CONTROL MY STYLE</t>
  </si>
  <si>
    <t>Бег. ботинки XC PRO MY STYLE</t>
  </si>
  <si>
    <t>Бег. ботинки XC CONTROL</t>
  </si>
  <si>
    <t>Бег. ботинки OFFTRACK 3 BC</t>
  </si>
  <si>
    <t>Бег. ботинки JR COMBI</t>
  </si>
  <si>
    <t>Бег. ботинки XJ SPRINT</t>
  </si>
  <si>
    <t>Бег. ботинки SNOWSTAR PINK</t>
  </si>
  <si>
    <t>XS</t>
  </si>
  <si>
    <t>S</t>
  </si>
  <si>
    <t>M</t>
  </si>
  <si>
    <t>L</t>
  </si>
  <si>
    <t>XL</t>
  </si>
  <si>
    <t>XXL</t>
  </si>
  <si>
    <t>95-160</t>
  </si>
  <si>
    <t>ИТОГО</t>
  </si>
  <si>
    <t>БОТИНКИ RACE WOMEN "MY STYLE"</t>
  </si>
  <si>
    <t>БОТИНКИ RACE CLASSIC</t>
  </si>
  <si>
    <t>ИТОГО
ЛЫЖИ</t>
  </si>
  <si>
    <t>ИТОГО
БОТИНКИ</t>
  </si>
  <si>
    <t>PERFORMANCE SKATING</t>
  </si>
  <si>
    <t>PERFORMANCE CLASSIC</t>
  </si>
  <si>
    <t>M/174</t>
  </si>
  <si>
    <t>L/184</t>
  </si>
  <si>
    <t>XL/189</t>
  </si>
  <si>
    <t>ЖЕНСКАЯ СЕРИЯ MY STYLE</t>
  </si>
  <si>
    <t>Лыжи</t>
  </si>
  <si>
    <t>Артикул</t>
  </si>
  <si>
    <t>-</t>
  </si>
  <si>
    <t>SKATING</t>
  </si>
  <si>
    <t>БОТИНКИ RACE</t>
  </si>
  <si>
    <t>Бег. ботинки XC TOURING BLACK</t>
  </si>
  <si>
    <t>ДОП. ОБОРУДОВАНИЕ</t>
  </si>
  <si>
    <t>ЗИМНЯЯ ОБУВЬ</t>
  </si>
  <si>
    <t>АКСЕССУАРЫ</t>
  </si>
  <si>
    <t>K50014</t>
  </si>
  <si>
    <t>S43214</t>
  </si>
  <si>
    <t>на шурупах</t>
  </si>
  <si>
    <t>СУММА ПО ПРЕДЗАКАЗУ</t>
  </si>
  <si>
    <t>Беговые лыжи TRAVERSE 78 CROWN/SKIN</t>
  </si>
  <si>
    <t>Беговые лыжи EXCURSION 88 CROWN/SKIN</t>
  </si>
  <si>
    <t>Беговые лыжи SBOUND 98 CROWN/SKIN</t>
  </si>
  <si>
    <t>Беговые лыжи SBOUND 112 CROWN/SKIN</t>
  </si>
  <si>
    <t>Бег. ботинки SPEEDMAX SKATE</t>
  </si>
  <si>
    <t>Бег. ботинки SPEEDMAX SKATE WS</t>
  </si>
  <si>
    <t>Бег. ботинки RC5 SKATE</t>
  </si>
  <si>
    <t>Бег. ботинки RC3 SKATE</t>
  </si>
  <si>
    <t>S43015</t>
  </si>
  <si>
    <t>Палки беговые SPEEDMAX</t>
  </si>
  <si>
    <t>Чехлы на обувь OVERBOOT SPEEDLOCK</t>
  </si>
  <si>
    <t>для лыж с Easy Skin</t>
  </si>
  <si>
    <t>K50114</t>
  </si>
  <si>
    <t>XS/164</t>
  </si>
  <si>
    <t>S/169</t>
  </si>
  <si>
    <t>K50215</t>
  </si>
  <si>
    <t>120</t>
  </si>
  <si>
    <t>130</t>
  </si>
  <si>
    <t>140</t>
  </si>
  <si>
    <t>СУММА по предзаказу, р.</t>
  </si>
  <si>
    <t>ЗК, р.</t>
  </si>
  <si>
    <t>СУММА ЗАКАЗА, р.</t>
  </si>
  <si>
    <t>РРЦ, р.</t>
  </si>
  <si>
    <t>* камус продается отдельно</t>
  </si>
  <si>
    <t>41</t>
  </si>
  <si>
    <t>42</t>
  </si>
  <si>
    <t>43</t>
  </si>
  <si>
    <t>44</t>
  </si>
  <si>
    <t>45</t>
  </si>
  <si>
    <t>46</t>
  </si>
  <si>
    <t>Бег. ботинки SPEEDMAX SKIATHLON</t>
  </si>
  <si>
    <t>Бег. ботинки SPEEDMAX CLASSIC</t>
  </si>
  <si>
    <t>Бег. ботинки SPEEDMAX CLASSIC WS</t>
  </si>
  <si>
    <t>38</t>
  </si>
  <si>
    <t>39</t>
  </si>
  <si>
    <t>40</t>
  </si>
  <si>
    <t>Бег. ботинки RC1 COMBI</t>
  </si>
  <si>
    <t>Бег. ботинки XC COMFORT MY STYLE</t>
  </si>
  <si>
    <t>36</t>
  </si>
  <si>
    <t>37</t>
  </si>
  <si>
    <t>47</t>
  </si>
  <si>
    <t>48</t>
  </si>
  <si>
    <t>Бег. ботинки XC PRO BLACK YELLOW</t>
  </si>
  <si>
    <t>49</t>
  </si>
  <si>
    <t>32</t>
  </si>
  <si>
    <t>33</t>
  </si>
  <si>
    <t>34</t>
  </si>
  <si>
    <t>35</t>
  </si>
  <si>
    <t>25</t>
  </si>
  <si>
    <t>26</t>
  </si>
  <si>
    <t>27</t>
  </si>
  <si>
    <t>28</t>
  </si>
  <si>
    <t>29</t>
  </si>
  <si>
    <t>30</t>
  </si>
  <si>
    <t>31</t>
  </si>
  <si>
    <t>125</t>
  </si>
  <si>
    <t>135</t>
  </si>
  <si>
    <t>145</t>
  </si>
  <si>
    <t>150</t>
  </si>
  <si>
    <t>155</t>
  </si>
  <si>
    <t>160</t>
  </si>
  <si>
    <t>165</t>
  </si>
  <si>
    <t>ФИКС. ЦЕНА, р.</t>
  </si>
  <si>
    <t>Беговые лыжи RCS CL PLUS SOFT IFP</t>
  </si>
  <si>
    <t>Беговые лыжи RCS CL PLUS MED IFP</t>
  </si>
  <si>
    <t>Беговые лыжи RCS CL PLUS STIFF IFP</t>
  </si>
  <si>
    <t>Бег. ботинки CARBONLITE SKATE</t>
  </si>
  <si>
    <t>Бег. ботинки RCS SKATE</t>
  </si>
  <si>
    <t>Бег. ботинки CARBONLITE CLASSIC</t>
  </si>
  <si>
    <t>Бег. ботинки RCS CLASSIC</t>
  </si>
  <si>
    <t>Бег. ботинки CARBONLITE SKATE WS</t>
  </si>
  <si>
    <t>Бег. ботинки CARBONLITE CLASSIC WS</t>
  </si>
  <si>
    <t>S41117</t>
  </si>
  <si>
    <t>S41017</t>
  </si>
  <si>
    <t>Беговые лыжи LS SKATE IFP</t>
  </si>
  <si>
    <t>Беговые лыжи LS SKATE IFP XTRA STIFF</t>
  </si>
  <si>
    <t>Беговые лыжи SUPERLITE CROWN EF IFP</t>
  </si>
  <si>
    <t>Беговые лыжи FIBRE CROWN EF IFP</t>
  </si>
  <si>
    <t>Палки беговые RCS</t>
  </si>
  <si>
    <t>полуавтоматическая</t>
  </si>
  <si>
    <t>S60417</t>
  </si>
  <si>
    <t>S70217</t>
  </si>
  <si>
    <t>Беговые лыжи RCS SKATE JR IFP</t>
  </si>
  <si>
    <t>Беговые лыжи TWIN SKIN RACE JR IFP</t>
  </si>
  <si>
    <t>K51116</t>
  </si>
  <si>
    <t>S90117</t>
  </si>
  <si>
    <t>S90317</t>
  </si>
  <si>
    <t>S90417</t>
  </si>
  <si>
    <t>1 пара</t>
  </si>
  <si>
    <t>11.0</t>
  </si>
  <si>
    <t>7.0</t>
  </si>
  <si>
    <t>9.0</t>
  </si>
  <si>
    <t>6.0</t>
  </si>
  <si>
    <t>5.0</t>
  </si>
  <si>
    <t>40 ShA</t>
  </si>
  <si>
    <t>Размер ботинок</t>
  </si>
  <si>
    <t>35 - 52</t>
  </si>
  <si>
    <t>33-40</t>
  </si>
  <si>
    <t>25-40</t>
  </si>
  <si>
    <t>187/192</t>
  </si>
  <si>
    <t>197 / 202 / 207</t>
  </si>
  <si>
    <t>182 / 187 / 192</t>
  </si>
  <si>
    <t>179 / 184 / 189</t>
  </si>
  <si>
    <t>194 / 199 / 204</t>
  </si>
  <si>
    <t>Страна производства</t>
  </si>
  <si>
    <t>Австрия</t>
  </si>
  <si>
    <t>Словакия</t>
  </si>
  <si>
    <t>Китай</t>
  </si>
  <si>
    <t>Индонезия</t>
  </si>
  <si>
    <t>Беговые лыжи SCS SKATE IFP</t>
  </si>
  <si>
    <t>Украина</t>
  </si>
  <si>
    <t>S90217</t>
  </si>
  <si>
    <t>S90517</t>
  </si>
  <si>
    <t>3 пары</t>
  </si>
  <si>
    <t>Демопластина IFP (1 пара)</t>
  </si>
  <si>
    <t>Демопластина IFP Jr. (1 пара)</t>
  </si>
  <si>
    <t>Платформа IFP на шурупах (SMP) (10 пар)</t>
  </si>
  <si>
    <t>Защита платформы IFP GRINDING (3 пары)</t>
  </si>
  <si>
    <t>Бег. крепления XC SPORT (1 пара)</t>
  </si>
  <si>
    <t>S00006</t>
  </si>
  <si>
    <t>S00017</t>
  </si>
  <si>
    <t>Бег. крепления XC SPRINT JR (1 пара)</t>
  </si>
  <si>
    <t>Прогулочные крепления</t>
  </si>
  <si>
    <t>Норвегия</t>
  </si>
  <si>
    <t>Россия</t>
  </si>
  <si>
    <t>Древко</t>
  </si>
  <si>
    <t>Twin Skin white</t>
  </si>
  <si>
    <t>Twin Skin yellow</t>
  </si>
  <si>
    <t>Mohair</t>
  </si>
  <si>
    <t>Mohair Mix</t>
  </si>
  <si>
    <t>187 / 192</t>
  </si>
  <si>
    <t>Twin Skin Power</t>
  </si>
  <si>
    <t>Twin Skin Race Jr</t>
  </si>
  <si>
    <t>157 / 167 / 177</t>
  </si>
  <si>
    <t>Twin Skin Race</t>
  </si>
  <si>
    <t>Ширина</t>
  </si>
  <si>
    <t>Таблица соответствия камуса Twin Skin и модели/ростовки лыж</t>
  </si>
  <si>
    <t>цвет</t>
  </si>
  <si>
    <t>желтый</t>
  </si>
  <si>
    <t>35мм</t>
  </si>
  <si>
    <t>50мм</t>
  </si>
  <si>
    <t>65мм</t>
  </si>
  <si>
    <t>Камус TWIN SKIN YELLOW MOHAIR MIX (1 пара)</t>
  </si>
  <si>
    <t>Камус EASY SKIN MOHAIR MIX 35 (1 пара)</t>
  </si>
  <si>
    <t>Камус EASY SKIN MOHAIR MIX 50 (1 пара)</t>
  </si>
  <si>
    <t>Камус EASY SKIN MOHAIR MIX 65 (1 пара)</t>
  </si>
  <si>
    <t>Камус TWIN SKIN</t>
  </si>
  <si>
    <t>Камус EASY SKIN</t>
  </si>
  <si>
    <t>Air Carbon HM 4,8</t>
  </si>
  <si>
    <t>Air Cabon HM 4,6</t>
  </si>
  <si>
    <t>Alu 6013</t>
  </si>
  <si>
    <t>Fibre</t>
  </si>
  <si>
    <t>Alu 7075</t>
  </si>
  <si>
    <t>Платформа IFP JR на шурупах (SMP-JR) (10 пар)</t>
  </si>
  <si>
    <t>41(40,5)</t>
  </si>
  <si>
    <t>42(41,5)</t>
  </si>
  <si>
    <t>43(42,5)</t>
  </si>
  <si>
    <t>44(43,5)</t>
  </si>
  <si>
    <t>45(44,5)</t>
  </si>
  <si>
    <t>46(45,5)</t>
  </si>
  <si>
    <t>47(46,5)</t>
  </si>
  <si>
    <t>48(47,5)</t>
  </si>
  <si>
    <t>38(37,5)</t>
  </si>
  <si>
    <t>39(38,5)</t>
  </si>
  <si>
    <t>40(39,5)</t>
  </si>
  <si>
    <t>36(35,5)</t>
  </si>
  <si>
    <t>37(36,5)</t>
  </si>
  <si>
    <t>49(48,5)</t>
  </si>
  <si>
    <t>Детское крепление*</t>
  </si>
  <si>
    <t>*Детское крепление XC Sprint JR рекомендовано для лыж от 130 см и выше</t>
  </si>
  <si>
    <t>Размер</t>
  </si>
  <si>
    <t>L (40-47)</t>
  </si>
  <si>
    <t>S21018</t>
  </si>
  <si>
    <t>S28618</t>
  </si>
  <si>
    <t>S35518</t>
  </si>
  <si>
    <t>S37718</t>
  </si>
  <si>
    <t>Бег. ботинки BCX 675 waterproof</t>
  </si>
  <si>
    <t>S38018</t>
  </si>
  <si>
    <t>Бег. ботинки BCX 6 waterproof</t>
  </si>
  <si>
    <t>S38518</t>
  </si>
  <si>
    <t>Бег. ботинки BCX 5 waterproof</t>
  </si>
  <si>
    <t>Бег. ботинки OFFTRACK 3</t>
  </si>
  <si>
    <t>S35418</t>
  </si>
  <si>
    <t>N50518</t>
  </si>
  <si>
    <t>N51518</t>
  </si>
  <si>
    <t>N52018</t>
  </si>
  <si>
    <t>ADVENTURE OTX</t>
  </si>
  <si>
    <t>N52518</t>
  </si>
  <si>
    <t>N53018</t>
  </si>
  <si>
    <t>ADVENTURE BC</t>
  </si>
  <si>
    <t>N54018</t>
  </si>
  <si>
    <t>N56018</t>
  </si>
  <si>
    <t>N55518</t>
  </si>
  <si>
    <t>N55018</t>
  </si>
  <si>
    <t>Бег. ботинки XC COMFORT SILVER</t>
  </si>
  <si>
    <t>Беговые лыжи AFFINITY MY STYLE IFP (с крепл.)</t>
  </si>
  <si>
    <t>N44014</t>
  </si>
  <si>
    <t>* предложение Sport Glass ограничено</t>
  </si>
  <si>
    <t>Беговые лыжи E99 XTRALITE EASY SKIN</t>
  </si>
  <si>
    <t>Палки беговые SPEEDMAX STIFF</t>
  </si>
  <si>
    <t>Бег. крепления FISCHER RACE PRO SKATE IFP</t>
  </si>
  <si>
    <t>Бег. крепления FISCHER RACE STEP-IN SKATE IFP</t>
  </si>
  <si>
    <t>Бег. крепления FISCHER RACE PRO CLASSIC IFP</t>
  </si>
  <si>
    <t>Бег. крепления FISCHER RACE STEP-IN CLASSIC IFP</t>
  </si>
  <si>
    <t>Бег. крепления FISCHER RACE COMBI IFP</t>
  </si>
  <si>
    <t>Бег. крепления FISCHER CONTROL STEP-IN IFP BLACK/YELLOW</t>
  </si>
  <si>
    <t>Бег. крепления FISCHER TOUR STEP-IN IFP BLACK/WHITE</t>
  </si>
  <si>
    <t>Бег. крепления FISCHER RACE JR SKATE IFP</t>
  </si>
  <si>
    <t>Бег. крепления FISCHER RACE JR CLASSIC IFP</t>
  </si>
  <si>
    <t>Бег. крепления FISCHER TOUR STEP-IN JR IFP</t>
  </si>
  <si>
    <t>Палки беговые BC OFFTRACK</t>
  </si>
  <si>
    <t>*платформа IFP на шурупах устанавливается с помощью SNS кондуктора</t>
  </si>
  <si>
    <t>Z97014</t>
  </si>
  <si>
    <t>Z97114</t>
  </si>
  <si>
    <t>Z97214</t>
  </si>
  <si>
    <t>Z97314</t>
  </si>
  <si>
    <t>Лапки MULTI TIP AERO S - YELLOW</t>
  </si>
  <si>
    <t>Лапки MULTI TIP AERO L - YELLOW</t>
  </si>
  <si>
    <t>Лапки MULTI TIP ROLLER</t>
  </si>
  <si>
    <t>Набор лапок MULTI TIP SYSTEM</t>
  </si>
  <si>
    <t xml:space="preserve">Аксессуары - зап. части для палок </t>
  </si>
  <si>
    <t>S/164</t>
  </si>
  <si>
    <t>Беговые лыжи SPORT GLASS</t>
  </si>
  <si>
    <t>Беговые лыжи SPEEDMAX SK HOLE JR IFP</t>
  </si>
  <si>
    <t>Беговые лыжи SPEEDMAX CL JR IFP</t>
  </si>
  <si>
    <t>Беговые лыжи TWIN SKIN CARBON JR IFP</t>
  </si>
  <si>
    <t>Беговые лыжи CARBONLITE SK HOLE JR IFP</t>
  </si>
  <si>
    <t>Беговые лыжи CARBONLITE CL JR IFP</t>
  </si>
  <si>
    <t xml:space="preserve">33cm length </t>
  </si>
  <si>
    <t>37cm length KIT</t>
  </si>
  <si>
    <t>41cm length KIT</t>
  </si>
  <si>
    <t>45cm length KIT</t>
  </si>
  <si>
    <t>Twin Skin Speedmax</t>
  </si>
  <si>
    <t>Twin Skin Carbon Jr</t>
  </si>
  <si>
    <t>157 / 162 / 167</t>
  </si>
  <si>
    <t>172 / 177 / 182 / 187</t>
  </si>
  <si>
    <t>Twin Skin Sport</t>
  </si>
  <si>
    <t>127/137/147</t>
  </si>
  <si>
    <t>Twin Skin Sprint</t>
  </si>
  <si>
    <t>100/110/120</t>
  </si>
  <si>
    <t>130/140/150</t>
  </si>
  <si>
    <t>160/170</t>
  </si>
  <si>
    <t>Камус EASY SKIN SPEED (100% MOHAIR) 35 (1 пара)</t>
  </si>
  <si>
    <t>K50318</t>
  </si>
  <si>
    <t>Twin Skin Pro</t>
  </si>
  <si>
    <t>Палки беговые RC3 CARBON</t>
  </si>
  <si>
    <t>Air Carbon Composit 3.0</t>
  </si>
  <si>
    <t>Air Carbon HM 4.0</t>
  </si>
  <si>
    <t>Air Carbon UHM 5.5</t>
  </si>
  <si>
    <t>Air Carbon UHM 5.4</t>
  </si>
  <si>
    <t>Сумки TRAVEL</t>
  </si>
  <si>
    <t>Артикул#</t>
  </si>
  <si>
    <t>Всего</t>
  </si>
  <si>
    <t>Сумма ЗК, р.</t>
  </si>
  <si>
    <t>81x39x40</t>
  </si>
  <si>
    <t>66x37x38</t>
  </si>
  <si>
    <t>61x33x30</t>
  </si>
  <si>
    <t>Сумка TEAM RACE 188L</t>
  </si>
  <si>
    <t>80х47х50</t>
  </si>
  <si>
    <t>51x34x24</t>
  </si>
  <si>
    <t>Чемодан на колесах PC 120L</t>
  </si>
  <si>
    <t>80х58х34</t>
  </si>
  <si>
    <t>Z00916</t>
  </si>
  <si>
    <t>Чемодан на колесах PC 40L</t>
  </si>
  <si>
    <t>55х39х26</t>
  </si>
  <si>
    <t>Z01016</t>
  </si>
  <si>
    <t>Racing</t>
  </si>
  <si>
    <t>Подсумок для питья Prof.</t>
  </si>
  <si>
    <t>1 Litre</t>
  </si>
  <si>
    <t>Подсумок для фляжки</t>
  </si>
  <si>
    <t xml:space="preserve">Фляжка пластиковая </t>
  </si>
  <si>
    <t>0,75 Litre</t>
  </si>
  <si>
    <t>Подсумок на пояс</t>
  </si>
  <si>
    <t>Рюкзаки</t>
  </si>
  <si>
    <t>Бизнес-портфель для ноутбука 28L</t>
  </si>
  <si>
    <t>41x31x22</t>
  </si>
  <si>
    <t>Бизнес-рюкзак для ноутбука</t>
  </si>
  <si>
    <t>40х30х24</t>
  </si>
  <si>
    <t>Рюкзак Neo 30 L</t>
  </si>
  <si>
    <t>30 L</t>
  </si>
  <si>
    <t>Рюкзак RACE 70L</t>
  </si>
  <si>
    <t>70 L</t>
  </si>
  <si>
    <t>Z05218</t>
  </si>
  <si>
    <t>Рюкзак RACE 55L</t>
  </si>
  <si>
    <t>55 L</t>
  </si>
  <si>
    <t>Z03518</t>
  </si>
  <si>
    <t>Рюкзак RACE JR 40L</t>
  </si>
  <si>
    <t>40 L</t>
  </si>
  <si>
    <t>Z01318</t>
  </si>
  <si>
    <t>Рюкзак FOLDABLE 20L</t>
  </si>
  <si>
    <t>20 L</t>
  </si>
  <si>
    <t>Z03618</t>
  </si>
  <si>
    <t>Рюкзак ECO 25L</t>
  </si>
  <si>
    <t>25 L</t>
  </si>
  <si>
    <t>Z05018</t>
  </si>
  <si>
    <t>Чехол для винтовки BIATHLON CASE</t>
  </si>
  <si>
    <t>Черный</t>
  </si>
  <si>
    <t>Z03915</t>
  </si>
  <si>
    <t>Сумка для лыжных ботинок NORDIC SPEEDMAX</t>
  </si>
  <si>
    <t>Z12515</t>
  </si>
  <si>
    <t>Сумка для лыжных ботинок NORDIC ECO</t>
  </si>
  <si>
    <t>Z10817</t>
  </si>
  <si>
    <t>Чехлы NORDIC</t>
  </si>
  <si>
    <t xml:space="preserve">Лыжный чехол на 1 пару XC, 195/210 </t>
  </si>
  <si>
    <t>Z02018</t>
  </si>
  <si>
    <t>Лыжный чехол на 3 пары XC , 210</t>
  </si>
  <si>
    <t>Z02118</t>
  </si>
  <si>
    <t>Лыжный чехол на 5 пар XC , 210</t>
  </si>
  <si>
    <t>Z02818</t>
  </si>
  <si>
    <t>Лыжный чехол на 5 пар XC с колесами, 210</t>
  </si>
  <si>
    <t>Z02918</t>
  </si>
  <si>
    <t>Лыжный чехол на 10 пар XC LIGHT, 210</t>
  </si>
  <si>
    <t>Z02218</t>
  </si>
  <si>
    <t>Лыжный чехол на 10 пар XC с колесами, 210</t>
  </si>
  <si>
    <t>Z02318</t>
  </si>
  <si>
    <t xml:space="preserve">Лыжный чехол на 1 пару ECO XC, 210 </t>
  </si>
  <si>
    <t>Лыжный чехол на 1 пару ECO XC NC, 195</t>
  </si>
  <si>
    <t>Лыжный чехол на 3 пары ECO XC, 210</t>
  </si>
  <si>
    <t xml:space="preserve">Лыжный чехол на 1 пару ECO JUNIOR XC, 170 </t>
  </si>
  <si>
    <t>Z02408</t>
  </si>
  <si>
    <t>Чехол для палок ECO XC 3 пары</t>
  </si>
  <si>
    <t>Z02911</t>
  </si>
  <si>
    <t>Манжеты</t>
  </si>
  <si>
    <t>Цвет</t>
  </si>
  <si>
    <t>Манжеты XC 20 шт.</t>
  </si>
  <si>
    <t>Z07208</t>
  </si>
  <si>
    <t>Итого:</t>
  </si>
  <si>
    <t>Сумка FASHION TOURER 126L</t>
  </si>
  <si>
    <t>Z00019</t>
  </si>
  <si>
    <t>Сумка FASHION TRAVELLER 93L</t>
  </si>
  <si>
    <t>Z00119</t>
  </si>
  <si>
    <t>Чемодан FASHION TROLLEY 42L</t>
  </si>
  <si>
    <t>Z00219</t>
  </si>
  <si>
    <t>Сумка TEAM SPORTBAG 60L</t>
  </si>
  <si>
    <t>Z00319</t>
  </si>
  <si>
    <t>Сумка TEAM SPORTDUFFEL 100L</t>
  </si>
  <si>
    <t>76х38х36</t>
  </si>
  <si>
    <t>Z00719</t>
  </si>
  <si>
    <t>Z10019</t>
  </si>
  <si>
    <t>Z10119</t>
  </si>
  <si>
    <t>Z10219</t>
  </si>
  <si>
    <t>Z10319</t>
  </si>
  <si>
    <t>Z00519</t>
  </si>
  <si>
    <t>Z02419</t>
  </si>
  <si>
    <t>Z02619</t>
  </si>
  <si>
    <t>Z02519</t>
  </si>
  <si>
    <t>Z02719</t>
  </si>
  <si>
    <t>S15419</t>
  </si>
  <si>
    <t>S18519</t>
  </si>
  <si>
    <t>S15619</t>
  </si>
  <si>
    <t>S46319</t>
  </si>
  <si>
    <t>S17019</t>
  </si>
  <si>
    <t>S17219</t>
  </si>
  <si>
    <t>Бег. ботинки RC SKATE MY STYLE</t>
  </si>
  <si>
    <t>S16419</t>
  </si>
  <si>
    <t>S28219</t>
  </si>
  <si>
    <t>S20519</t>
  </si>
  <si>
    <t>S21619</t>
  </si>
  <si>
    <t>Бег. ботинки SPEEDMAX SKATE JR</t>
  </si>
  <si>
    <t>Бег. ботинки SPEEDMAX SKIATHLON JR</t>
  </si>
  <si>
    <t>S40019</t>
  </si>
  <si>
    <t>S40319</t>
  </si>
  <si>
    <t>Бег. ботинки SPEEDMAX CLASSIC JR</t>
  </si>
  <si>
    <t>S40219</t>
  </si>
  <si>
    <t>S40819</t>
  </si>
  <si>
    <t>Бег. ботинки SNOWSTAR BLACK YELLOW</t>
  </si>
  <si>
    <t>Чехлы д/лыжных бот/ BOOT COVER RACE</t>
  </si>
  <si>
    <t>S42519</t>
  </si>
  <si>
    <t>Чехлы д/лыжных бот/ BOOT COVER ARCTIC</t>
  </si>
  <si>
    <t>S70119</t>
  </si>
  <si>
    <t>S70019</t>
  </si>
  <si>
    <t>S50119</t>
  </si>
  <si>
    <t>S50019</t>
  </si>
  <si>
    <t>S49119</t>
  </si>
  <si>
    <t>Бег. крепления FISCHER WORLD CUP CLASSIC IFP</t>
  </si>
  <si>
    <t>S49019</t>
  </si>
  <si>
    <t>Бег. крепления FISCHER WORLD CUP SKATE IFP</t>
  </si>
  <si>
    <t>S65018</t>
  </si>
  <si>
    <t>S65119</t>
  </si>
  <si>
    <t>Z46419</t>
  </si>
  <si>
    <t>Z46319</t>
  </si>
  <si>
    <t>Z41619</t>
  </si>
  <si>
    <t>Z41519</t>
  </si>
  <si>
    <t>Палки беговые RC5-QC</t>
  </si>
  <si>
    <t>Z40319</t>
  </si>
  <si>
    <t>Палки беговые RC9</t>
  </si>
  <si>
    <t>Z40219</t>
  </si>
  <si>
    <t>Z40119</t>
  </si>
  <si>
    <t>Z40019</t>
  </si>
  <si>
    <t>Беговые лыжи SPEEDMAX 3D SKATE COLD MEDIUM IFP</t>
  </si>
  <si>
    <t>N03519</t>
  </si>
  <si>
    <t>Беговые лыжи SPEEDMAX 3D SKATE COLD STIFF IFP</t>
  </si>
  <si>
    <t>N03619</t>
  </si>
  <si>
    <t>Беговые лыжи SPEEDMAX 3D SKATE PLUS MEDIUM IFP</t>
  </si>
  <si>
    <t>N04519</t>
  </si>
  <si>
    <t>Беговые лыжи SPEEDMAX 3D SKATE PLUS STIFF IFP</t>
  </si>
  <si>
    <t>N04619</t>
  </si>
  <si>
    <t>Беговые лыжи SPEEDMAX 3D SKATE PLUS X-STIFF IFP</t>
  </si>
  <si>
    <t>N04719</t>
  </si>
  <si>
    <t>Беговые лыжи SPEEDMAX 3D SKATE C-SPECIAL STIFF IFP</t>
  </si>
  <si>
    <t>N05319</t>
  </si>
  <si>
    <t>Беговые лыжи CARBONLITE SKATE COLD STIFF IFP</t>
  </si>
  <si>
    <t>N10619</t>
  </si>
  <si>
    <t>Беговые лыжи CARBONLITE SKATE PLUS MEDIUM IFP</t>
  </si>
  <si>
    <t>N11519</t>
  </si>
  <si>
    <t>Беговые лыжи CARBONLITE SKATE PLUS STIFF IFP</t>
  </si>
  <si>
    <t>N11619</t>
  </si>
  <si>
    <t>Беговые лыжи CARBONLITE SKATE PLUS X-STIFF IFP</t>
  </si>
  <si>
    <t>N11719</t>
  </si>
  <si>
    <t>Беговые лыжи RCS SKATE PLUS MEDUIM IFP</t>
  </si>
  <si>
    <t>N17519</t>
  </si>
  <si>
    <t>Беговые лыжи RCS SKATE PLUS STIFF IFP</t>
  </si>
  <si>
    <t>N17619</t>
  </si>
  <si>
    <t>Беговые лыжи SPEEDMAX 3D CL PLUS 902 SOFT IFP</t>
  </si>
  <si>
    <t>N07419</t>
  </si>
  <si>
    <t>Беговые лыжи SPEEDMAX 3D CL PLUS 902 MED IFP</t>
  </si>
  <si>
    <t>N07519</t>
  </si>
  <si>
    <t>Беговые лыжи SPEEDMAX 3D CL PLUS 902 STIFF IFP</t>
  </si>
  <si>
    <t>N07619</t>
  </si>
  <si>
    <t>Беговые лыжи SPEEDMAX 3D CL 812 SOFT IFP</t>
  </si>
  <si>
    <t>N08419</t>
  </si>
  <si>
    <t>Беговые лыжи SPEEDMAX 3D CL 812 MED IFP</t>
  </si>
  <si>
    <t>N08519</t>
  </si>
  <si>
    <t>Беговые лыжи SPEEDMAX 3D DOUBLE POLING IFP</t>
  </si>
  <si>
    <t>N09519</t>
  </si>
  <si>
    <t>Беговые лыжи SPEEDMAX 3D DOUBLE POLING SPRINT IFP</t>
  </si>
  <si>
    <t>N09619</t>
  </si>
  <si>
    <t>Беговые лыжи SPEEDMAX 3D TWIN SKIN SOFT IFP</t>
  </si>
  <si>
    <t>N06419</t>
  </si>
  <si>
    <t>Беговые лыжи SPEEDMAX 3D TWIN SKIN MED IFP</t>
  </si>
  <si>
    <t>N06519</t>
  </si>
  <si>
    <t>Беговые лыжи SPEEDMAX 3D TWIN SKIN STIFF IFP</t>
  </si>
  <si>
    <t>N06619</t>
  </si>
  <si>
    <t>Беговые лыжи SPEEDMAX 3D CL ZERO + SOFT IFP</t>
  </si>
  <si>
    <t>N09219</t>
  </si>
  <si>
    <t>Беговые лыжи SPEEDMAX 3D CL ZERO+ MEDIUM IFP</t>
  </si>
  <si>
    <t>N09319</t>
  </si>
  <si>
    <t>N19419</t>
  </si>
  <si>
    <t>N19519</t>
  </si>
  <si>
    <t>N19619</t>
  </si>
  <si>
    <t>N57019</t>
  </si>
  <si>
    <t>N57519</t>
  </si>
  <si>
    <t>N58019</t>
  </si>
  <si>
    <t>N58519</t>
  </si>
  <si>
    <t>N59019</t>
  </si>
  <si>
    <t>S01019</t>
  </si>
  <si>
    <t>S05519</t>
  </si>
  <si>
    <t>S15219</t>
  </si>
  <si>
    <t>S01419</t>
  </si>
  <si>
    <t>S16819</t>
  </si>
  <si>
    <t>S01219</t>
  </si>
  <si>
    <t>S01619</t>
  </si>
  <si>
    <t>СУММА ПО ПРЕДЗАКАЗУ ЛЫЖИ</t>
  </si>
  <si>
    <t>СУММА ПО ПРЕДЗАКАЗУ БОТИНКИ</t>
  </si>
  <si>
    <t>Беговые лыжи TWIN SKIN RACE MED IFP</t>
  </si>
  <si>
    <t>N20519</t>
  </si>
  <si>
    <t>Беговые лыжи TWIN SKIN RACE STIFF IFP</t>
  </si>
  <si>
    <t>N20619</t>
  </si>
  <si>
    <t>N24019</t>
  </si>
  <si>
    <t>Беговые лыжи TWIN SKIN PRO MED IFP</t>
  </si>
  <si>
    <t>N23519</t>
  </si>
  <si>
    <t>Беговые лыжи TWIN SKIN PRO STIFF IFP</t>
  </si>
  <si>
    <t>N23619</t>
  </si>
  <si>
    <t>N77419</t>
  </si>
  <si>
    <t>N77619</t>
  </si>
  <si>
    <t>Беговые лыжи LS COMBI IFP</t>
  </si>
  <si>
    <t>N77719</t>
  </si>
  <si>
    <t>Беговые лыжи LS COMBI IFP XTRA STIFF</t>
  </si>
  <si>
    <t>N77819</t>
  </si>
  <si>
    <t>Беговые лыжи SUPERLITE CROWN XSTIFF IFP</t>
  </si>
  <si>
    <t>Беговые лыжи TWIN SKIN SPORT IFP</t>
  </si>
  <si>
    <t>Беговые лыжи SPIDER 62</t>
  </si>
  <si>
    <t>Беговые лыжи E109 XTRALITE EASY SKIN</t>
  </si>
  <si>
    <t>N59519</t>
  </si>
  <si>
    <t>N60019</t>
  </si>
  <si>
    <t>Беговые лыжи RCR UNIVERSAL IFP</t>
  </si>
  <si>
    <t>N61019</t>
  </si>
  <si>
    <t>Беговые лыжи RCR SKATE IFP</t>
  </si>
  <si>
    <t>N61519</t>
  </si>
  <si>
    <t>N62619</t>
  </si>
  <si>
    <t>Беговые лыжи SPRINT CROWN YELLOW</t>
  </si>
  <si>
    <t>N63319</t>
  </si>
  <si>
    <t>S42818</t>
  </si>
  <si>
    <t xml:space="preserve">Чехлы на обувь RACE </t>
  </si>
  <si>
    <t>Бег. крепления ROTTEFELLA BCX AUTO</t>
  </si>
  <si>
    <t>Бег. крепления ROTTEFELLA BCX MAGNUM BLACK</t>
  </si>
  <si>
    <t>Бег. Ботинки URBAN SPORT BLACK YELLOW</t>
  </si>
  <si>
    <t>S25019</t>
  </si>
  <si>
    <t>Бег. Ботинки URBAN CROSS ASH</t>
  </si>
  <si>
    <t>S25419</t>
  </si>
  <si>
    <t>S62019</t>
  </si>
  <si>
    <t>Z00419</t>
  </si>
  <si>
    <t>35 - 48</t>
  </si>
  <si>
    <t>8.0</t>
  </si>
  <si>
    <t>K51219</t>
  </si>
  <si>
    <t>Камус TWIN SKIN NEONYELL0W 100% MOHAIR (1 пара)</t>
  </si>
  <si>
    <t>Камус TWIN SKIN SPEEDMAX 100% MOHAIR (1 пара)</t>
  </si>
  <si>
    <t>K52218</t>
  </si>
  <si>
    <t>для лыж Twin Skin Pro, Power, Sport, Race jr</t>
  </si>
  <si>
    <t>197/202/207</t>
  </si>
  <si>
    <t>Модель лыж</t>
  </si>
  <si>
    <t>Twin Skin neonyellow</t>
  </si>
  <si>
    <t>Чехол для палок XC Race 6 пар</t>
  </si>
  <si>
    <t>Камбоджа</t>
  </si>
  <si>
    <t>URBAN</t>
  </si>
  <si>
    <t>Бег. крепления FISCHER COMPACT STEP-IN IFP BLACK GREY</t>
  </si>
  <si>
    <t>Беговые лыжи TWIN SKIN CARBON PRO MED IFP</t>
  </si>
  <si>
    <t>Беговые лыжи TWIN SKIN CARBON PRO STIFF IFP</t>
  </si>
  <si>
    <t>Беговые лыжи TWIN SKIN CARBON PRO SOFT IFP</t>
  </si>
  <si>
    <t>N13420</t>
  </si>
  <si>
    <t>N13520</t>
  </si>
  <si>
    <t>N13620</t>
  </si>
  <si>
    <t>S10020</t>
  </si>
  <si>
    <t>S11520</t>
  </si>
  <si>
    <t>S12020</t>
  </si>
  <si>
    <t>S10520</t>
  </si>
  <si>
    <t>S62119</t>
  </si>
  <si>
    <t xml:space="preserve">Бег. крепления FISCHER COMPACT SKATE STEP-IN IFP BLACK </t>
  </si>
  <si>
    <t>10.0</t>
  </si>
  <si>
    <t>Бег. крепления FISCHER CONTROL STEP-IN IFP BLACK/GREY</t>
  </si>
  <si>
    <t>S60020</t>
  </si>
  <si>
    <t>S60220</t>
  </si>
  <si>
    <t>S55020</t>
  </si>
  <si>
    <t>S55220</t>
  </si>
  <si>
    <t>S57520</t>
  </si>
  <si>
    <t>Z41320</t>
  </si>
  <si>
    <t>Z44020</t>
  </si>
  <si>
    <t>Z44120</t>
  </si>
  <si>
    <t>Z44220</t>
  </si>
  <si>
    <t>Беговые лыжи AEROLITE SKATE RUSSIALOPPET IFP</t>
  </si>
  <si>
    <t>Беговые лыжи AEROLITE 60 SKATE IFP</t>
  </si>
  <si>
    <t>Беговые лыжи AEROLITE 60 COMBI IFP</t>
  </si>
  <si>
    <t>Беговые лыжи AEROLITE 60 CLASSIC IFP</t>
  </si>
  <si>
    <t>Беговые лыжи AEROLITE 60 W SKATE IFP</t>
  </si>
  <si>
    <t>NV34120</t>
  </si>
  <si>
    <t>NV34320</t>
  </si>
  <si>
    <t>N41020</t>
  </si>
  <si>
    <t>N41120</t>
  </si>
  <si>
    <t>N42020</t>
  </si>
  <si>
    <t xml:space="preserve">Беговые лыжи TWIN SKIN POWER MEDIUM EF IFP </t>
  </si>
  <si>
    <t xml:space="preserve">Беговые лыжи TWIN SKIN POWER STIFF EF IFP </t>
  </si>
  <si>
    <t>N42120</t>
  </si>
  <si>
    <t>N43020</t>
  </si>
  <si>
    <t>N43520</t>
  </si>
  <si>
    <t>N44020</t>
  </si>
  <si>
    <t>Беговые лыжи SPORTS CROWN EF IFP</t>
  </si>
  <si>
    <t>NV64520</t>
  </si>
  <si>
    <t>Беговые лыжи SNOWSTAR CROWN (с крепл.)</t>
  </si>
  <si>
    <t>N27020</t>
  </si>
  <si>
    <t>N27520</t>
  </si>
  <si>
    <t>N28020</t>
  </si>
  <si>
    <t>N74020</t>
  </si>
  <si>
    <t>N77520</t>
  </si>
  <si>
    <t>N74420</t>
  </si>
  <si>
    <t xml:space="preserve">Зимние ботинки URBAN STREET </t>
  </si>
  <si>
    <t xml:space="preserve"> S42920</t>
  </si>
  <si>
    <t>S40420</t>
  </si>
  <si>
    <t>Бег. ботинки XC SPORT BLACK</t>
  </si>
  <si>
    <t>Бег. Ботинки URBAN SPORT PETROL</t>
  </si>
  <si>
    <t>S26120</t>
  </si>
  <si>
    <t>Бег. Ботинки URBAN SPORT SPICE</t>
  </si>
  <si>
    <t>S26320</t>
  </si>
  <si>
    <t>Бег. Ботинки URBAN CROSS HAZEL</t>
  </si>
  <si>
    <t>S25620</t>
  </si>
  <si>
    <t>S21820</t>
  </si>
  <si>
    <t>S46920</t>
  </si>
  <si>
    <t>Сумка TEAM SPORTBAG 45L</t>
  </si>
  <si>
    <t>Z01420</t>
  </si>
  <si>
    <t>54x29x28</t>
  </si>
  <si>
    <t xml:space="preserve">Тюбинг FISCHER 100 см </t>
  </si>
  <si>
    <t>Z19519</t>
  </si>
  <si>
    <t>Беговые лыжи TWIN SKIN PRO XTRA STIFF IFP</t>
  </si>
  <si>
    <t>N23719</t>
  </si>
  <si>
    <t>Манжеты XC FITNESS 1 пара</t>
  </si>
  <si>
    <t xml:space="preserve">w </t>
  </si>
  <si>
    <t>для лыж Twin Skin Speedmax, Twin Skin Carbon Pro</t>
  </si>
  <si>
    <t>для лыж Twin Skin Race, Carbon Jr. (коллекция 19/21)</t>
  </si>
  <si>
    <t>Twin Skin Carbon Pro</t>
  </si>
  <si>
    <t>(коллекция 19/21)</t>
  </si>
  <si>
    <t>Z01620</t>
  </si>
  <si>
    <t>S46820</t>
  </si>
  <si>
    <t>Z45118</t>
  </si>
  <si>
    <t>Z45218</t>
  </si>
  <si>
    <t>Z45018</t>
  </si>
  <si>
    <t>Z11120R</t>
  </si>
  <si>
    <t>Z01120</t>
  </si>
  <si>
    <t>Беговые лыжи VOYAGER TOUR STEP IN (с крепл.)</t>
  </si>
  <si>
    <t>M(35-42)</t>
  </si>
  <si>
    <t>9501500-20301</t>
  </si>
  <si>
    <t>Стельки Biontech-68 Black (короб RUS)</t>
  </si>
  <si>
    <t>Сумма
₽</t>
  </si>
  <si>
    <t>Цена предзаказа
₽</t>
  </si>
  <si>
    <t>РРЦ
₽</t>
  </si>
  <si>
    <t>TOTAL</t>
  </si>
  <si>
    <t>Стельки Biontech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</si>
</sst>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#,##0.00\ &quot;₽&quot;;\-#,##0.00\ &quot;₽&quot;"/>
    <numFmt numFmtId="164" formatCode="_-* #,##0.00_-;\-* #,##0.00_-;_-* &quot;-&quot;??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&quot;€&quot;\ * #,##0.00_-;\-&quot;€&quot;\ * #,##0.00_-;_-&quot;€&quot;\ * &quot;-&quot;??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-* #,##0_-;\-* #,##0_-;_-* &quot;-&quot;??_-;_-@_-"/>
    <numFmt numFmtId="171" formatCode="#,##0.00_р_."/>
    <numFmt numFmtId="172" formatCode="_-* #,##0.00\ [$€-1]_-;\-* #,##0.00\ [$€-1]_-;_-* &quot;-&quot;??\ [$€-1]_-;_-@_-"/>
    <numFmt numFmtId="173" formatCode="_-[$€-2]\ * #,##0.00_-;\-[$€-2]\ * #,##0.00_-;_-[$€-2]\ * &quot;-&quot;??_-;_-@_-"/>
  </numFmts>
  <fonts count="41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b/>
      <sz val="14"/>
      <name val="Arial"/>
      <family val="2"/>
      <charset val="204"/>
    </font>
    <font>
      <sz val="10"/>
      <name val="MS Sans Serif"/>
      <family val="2"/>
    </font>
    <font>
      <sz val="11"/>
      <name val="Arial"/>
      <family val="2"/>
      <charset val="204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rgb="FF9C0006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rgb="FFFF0000"/>
      <name val="Arial"/>
      <family val="2"/>
    </font>
    <font>
      <b/>
      <sz val="12"/>
      <color theme="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168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" fillId="0" borderId="0"/>
    <xf numFmtId="0" fontId="19" fillId="0" borderId="0"/>
    <xf numFmtId="0" fontId="3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21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2" fillId="4" borderId="0" applyNumberFormat="0" applyBorder="0" applyAlignment="0" applyProtection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1" fillId="0" borderId="0"/>
    <xf numFmtId="0" fontId="1" fillId="0" borderId="0"/>
  </cellStyleXfs>
  <cellXfs count="7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applyFont="1"/>
    <xf numFmtId="0" fontId="7" fillId="6" borderId="8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13" fillId="0" borderId="0" xfId="0" applyFont="1"/>
    <xf numFmtId="0" fontId="2" fillId="7" borderId="8" xfId="0" applyFont="1" applyFill="1" applyBorder="1" applyAlignment="1">
      <alignment horizontal="center"/>
    </xf>
    <xf numFmtId="0" fontId="2" fillId="7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NumberFormat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8" xfId="0" applyNumberFormat="1" applyFont="1" applyBorder="1" applyAlignment="1">
      <alignment horizontal="center" vertical="center"/>
    </xf>
    <xf numFmtId="170" fontId="9" fillId="8" borderId="0" xfId="0" applyNumberFormat="1" applyFont="1" applyFill="1" applyBorder="1" applyAlignment="1">
      <alignment horizontal="center" wrapText="1"/>
    </xf>
    <xf numFmtId="49" fontId="2" fillId="9" borderId="10" xfId="0" applyNumberFormat="1" applyFont="1" applyFill="1" applyBorder="1" applyAlignment="1" applyProtection="1">
      <alignment vertical="center"/>
      <protection locked="0"/>
    </xf>
    <xf numFmtId="0" fontId="2" fillId="9" borderId="11" xfId="0" applyNumberFormat="1" applyFont="1" applyFill="1" applyBorder="1" applyAlignment="1" applyProtection="1">
      <alignment horizontal="center" vertical="center"/>
      <protection locked="0"/>
    </xf>
    <xf numFmtId="49" fontId="2" fillId="9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7" fillId="0" borderId="0" xfId="0" applyFont="1"/>
    <xf numFmtId="0" fontId="5" fillId="0" borderId="8" xfId="0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5" fillId="6" borderId="8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7" fillId="6" borderId="8" xfId="0" applyNumberFormat="1" applyFont="1" applyFill="1" applyBorder="1" applyAlignment="1">
      <alignment horizontal="center"/>
    </xf>
    <xf numFmtId="172" fontId="7" fillId="6" borderId="8" xfId="0" applyNumberFormat="1" applyFont="1" applyFill="1" applyBorder="1"/>
    <xf numFmtId="172" fontId="9" fillId="6" borderId="8" xfId="0" applyNumberFormat="1" applyFont="1" applyFill="1" applyBorder="1"/>
    <xf numFmtId="172" fontId="9" fillId="0" borderId="0" xfId="0" applyNumberFormat="1" applyFont="1" applyFill="1" applyBorder="1"/>
    <xf numFmtId="172" fontId="9" fillId="0" borderId="0" xfId="0" applyNumberFormat="1" applyFont="1" applyFill="1" applyBorder="1" applyAlignment="1">
      <alignment horizontal="center"/>
    </xf>
    <xf numFmtId="49" fontId="2" fillId="9" borderId="17" xfId="0" applyNumberFormat="1" applyFont="1" applyFill="1" applyBorder="1" applyAlignment="1" applyProtection="1">
      <alignment vertical="center"/>
      <protection locked="0"/>
    </xf>
    <xf numFmtId="0" fontId="7" fillId="9" borderId="18" xfId="0" applyFont="1" applyFill="1" applyBorder="1" applyAlignment="1" applyProtection="1">
      <alignment horizontal="center" vertical="center"/>
    </xf>
    <xf numFmtId="0" fontId="9" fillId="9" borderId="18" xfId="0" applyFont="1" applyFill="1" applyBorder="1" applyAlignment="1" applyProtection="1">
      <alignment horizontal="center" vertical="center"/>
    </xf>
    <xf numFmtId="4" fontId="2" fillId="9" borderId="18" xfId="0" applyNumberFormat="1" applyFont="1" applyFill="1" applyBorder="1" applyAlignment="1" applyProtection="1">
      <alignment horizontal="center" vertical="center"/>
      <protection locked="0"/>
    </xf>
    <xf numFmtId="171" fontId="7" fillId="9" borderId="18" xfId="18" applyNumberFormat="1" applyFont="1" applyFill="1" applyBorder="1" applyAlignment="1" applyProtection="1">
      <alignment horizontal="center" vertical="center"/>
    </xf>
    <xf numFmtId="2" fontId="9" fillId="8" borderId="18" xfId="0" applyNumberFormat="1" applyFont="1" applyFill="1" applyBorder="1" applyAlignment="1" applyProtection="1">
      <alignment horizontal="center" vertical="center" wrapText="1"/>
      <protection locked="0"/>
    </xf>
    <xf numFmtId="171" fontId="2" fillId="9" borderId="19" xfId="22" applyNumberFormat="1" applyFont="1" applyFill="1" applyBorder="1" applyAlignment="1" applyProtection="1">
      <alignment horizontal="center" vertical="center"/>
    </xf>
    <xf numFmtId="49" fontId="5" fillId="6" borderId="8" xfId="0" applyNumberFormat="1" applyFont="1" applyFill="1" applyBorder="1" applyAlignment="1">
      <alignment horizontal="center"/>
    </xf>
    <xf numFmtId="0" fontId="10" fillId="6" borderId="8" xfId="0" applyFont="1" applyFill="1" applyBorder="1" applyAlignment="1" applyProtection="1">
      <alignment horizontal="center"/>
    </xf>
    <xf numFmtId="172" fontId="15" fillId="0" borderId="0" xfId="0" applyNumberFormat="1" applyFont="1" applyFill="1" applyBorder="1"/>
    <xf numFmtId="0" fontId="2" fillId="9" borderId="18" xfId="0" applyNumberFormat="1" applyFont="1" applyFill="1" applyBorder="1" applyAlignment="1" applyProtection="1">
      <alignment horizontal="center" vertical="center"/>
      <protection locked="0"/>
    </xf>
    <xf numFmtId="49" fontId="2" fillId="9" borderId="18" xfId="0" applyNumberFormat="1" applyFont="1" applyFill="1" applyBorder="1" applyAlignment="1" applyProtection="1">
      <alignment horizontal="center" vertical="center"/>
      <protection locked="0"/>
    </xf>
    <xf numFmtId="4" fontId="7" fillId="9" borderId="18" xfId="0" applyNumberFormat="1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/>
    <xf numFmtId="0" fontId="2" fillId="0" borderId="8" xfId="0" applyNumberFormat="1" applyFont="1" applyFill="1" applyBorder="1" applyAlignment="1">
      <alignment horizontal="center"/>
    </xf>
    <xf numFmtId="170" fontId="7" fillId="0" borderId="8" xfId="22" applyNumberFormat="1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 applyProtection="1">
      <alignment vertical="center"/>
    </xf>
    <xf numFmtId="0" fontId="0" fillId="0" borderId="20" xfId="0" applyBorder="1" applyAlignment="1">
      <alignment horizontal="center" vertical="center"/>
    </xf>
    <xf numFmtId="0" fontId="7" fillId="6" borderId="9" xfId="0" applyFont="1" applyFill="1" applyBorder="1" applyAlignment="1" applyProtection="1">
      <alignment horizontal="left" vertical="center"/>
    </xf>
    <xf numFmtId="172" fontId="5" fillId="6" borderId="21" xfId="0" applyNumberFormat="1" applyFont="1" applyFill="1" applyBorder="1" applyAlignment="1">
      <alignment horizontal="center"/>
    </xf>
    <xf numFmtId="0" fontId="7" fillId="6" borderId="9" xfId="0" applyFont="1" applyFill="1" applyBorder="1" applyAlignment="1" applyProtection="1">
      <alignment horizontal="left"/>
    </xf>
    <xf numFmtId="171" fontId="7" fillId="9" borderId="18" xfId="18" applyNumberFormat="1" applyFont="1" applyFill="1" applyBorder="1" applyAlignment="1" applyProtection="1">
      <alignment horizontal="center" vertical="center" wrapText="1"/>
    </xf>
    <xf numFmtId="49" fontId="23" fillId="0" borderId="0" xfId="10" applyNumberFormat="1" applyFont="1" applyAlignment="1">
      <alignment horizontal="center"/>
    </xf>
    <xf numFmtId="0" fontId="2" fillId="0" borderId="9" xfId="0" applyFont="1" applyFill="1" applyBorder="1"/>
    <xf numFmtId="0" fontId="2" fillId="7" borderId="22" xfId="0" applyFont="1" applyFill="1" applyBorder="1"/>
    <xf numFmtId="0" fontId="2" fillId="7" borderId="23" xfId="0" applyFont="1" applyFill="1" applyBorder="1" applyAlignment="1">
      <alignment horizontal="center"/>
    </xf>
    <xf numFmtId="0" fontId="2" fillId="7" borderId="23" xfId="0" applyNumberFormat="1" applyFont="1" applyFill="1" applyBorder="1" applyAlignment="1">
      <alignment horizontal="center"/>
    </xf>
    <xf numFmtId="170" fontId="7" fillId="7" borderId="23" xfId="22" applyNumberFormat="1" applyFont="1" applyFill="1" applyBorder="1" applyAlignment="1">
      <alignment horizontal="center"/>
    </xf>
    <xf numFmtId="170" fontId="2" fillId="7" borderId="23" xfId="22" applyNumberFormat="1" applyFont="1" applyFill="1" applyBorder="1" applyAlignment="1">
      <alignment horizontal="center"/>
    </xf>
    <xf numFmtId="170" fontId="2" fillId="7" borderId="24" xfId="22" applyNumberFormat="1" applyFont="1" applyFill="1" applyBorder="1" applyAlignment="1">
      <alignment horizontal="center"/>
    </xf>
    <xf numFmtId="0" fontId="3" fillId="0" borderId="25" xfId="0" applyFont="1" applyBorder="1" applyAlignment="1" applyProtection="1">
      <alignment vertical="center"/>
    </xf>
    <xf numFmtId="1" fontId="9" fillId="8" borderId="14" xfId="0" applyNumberFormat="1" applyFont="1" applyFill="1" applyBorder="1" applyAlignment="1">
      <alignment horizontal="center" vertical="center"/>
    </xf>
    <xf numFmtId="170" fontId="15" fillId="8" borderId="0" xfId="0" applyNumberFormat="1" applyFont="1" applyFill="1" applyBorder="1" applyAlignment="1">
      <alignment horizontal="center" vertical="center"/>
    </xf>
    <xf numFmtId="1" fontId="15" fillId="8" borderId="14" xfId="0" applyNumberFormat="1" applyFont="1" applyFill="1" applyBorder="1" applyAlignment="1">
      <alignment horizontal="center" vertical="center"/>
    </xf>
    <xf numFmtId="170" fontId="9" fillId="8" borderId="0" xfId="0" applyNumberFormat="1" applyFont="1" applyFill="1" applyBorder="1" applyAlignment="1">
      <alignment horizontal="center" vertical="center" wrapText="1"/>
    </xf>
    <xf numFmtId="167" fontId="2" fillId="7" borderId="9" xfId="11" applyFont="1" applyFill="1" applyBorder="1"/>
    <xf numFmtId="167" fontId="2" fillId="7" borderId="8" xfId="1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 vertical="center"/>
    </xf>
    <xf numFmtId="49" fontId="23" fillId="10" borderId="9" xfId="10" applyNumberFormat="1" applyFont="1" applyFill="1" applyBorder="1"/>
    <xf numFmtId="49" fontId="23" fillId="10" borderId="9" xfId="10" applyNumberFormat="1" applyFont="1" applyFill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165" fontId="13" fillId="0" borderId="21" xfId="0" applyNumberFormat="1" applyFont="1" applyBorder="1" applyAlignment="1" applyProtection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vertical="center"/>
    </xf>
    <xf numFmtId="165" fontId="13" fillId="0" borderId="8" xfId="0" applyNumberFormat="1" applyFont="1" applyBorder="1" applyAlignment="1">
      <alignment vertical="center"/>
    </xf>
    <xf numFmtId="49" fontId="23" fillId="0" borderId="8" xfId="8" applyNumberFormat="1" applyFon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5" fillId="0" borderId="21" xfId="0" applyNumberFormat="1" applyFont="1" applyBorder="1" applyAlignment="1" applyProtection="1">
      <alignment horizontal="center" vertical="center"/>
    </xf>
    <xf numFmtId="166" fontId="7" fillId="6" borderId="8" xfId="0" applyNumberFormat="1" applyFont="1" applyFill="1" applyBorder="1" applyAlignment="1" applyProtection="1">
      <alignment horizontal="center" vertical="center"/>
    </xf>
    <xf numFmtId="166" fontId="7" fillId="6" borderId="21" xfId="0" applyNumberFormat="1" applyFont="1" applyFill="1" applyBorder="1" applyAlignment="1" applyProtection="1">
      <alignment horizontal="center" vertical="center"/>
    </xf>
    <xf numFmtId="165" fontId="15" fillId="8" borderId="14" xfId="0" applyNumberFormat="1" applyFont="1" applyFill="1" applyBorder="1" applyAlignment="1">
      <alignment horizontal="center" vertical="center"/>
    </xf>
    <xf numFmtId="165" fontId="15" fillId="8" borderId="14" xfId="0" applyNumberFormat="1" applyFont="1" applyFill="1" applyBorder="1" applyAlignment="1">
      <alignment vertical="center"/>
    </xf>
    <xf numFmtId="165" fontId="9" fillId="8" borderId="14" xfId="0" applyNumberFormat="1" applyFont="1" applyFill="1" applyBorder="1" applyAlignment="1">
      <alignment vertical="center"/>
    </xf>
    <xf numFmtId="165" fontId="9" fillId="8" borderId="14" xfId="0" applyNumberFormat="1" applyFont="1" applyFill="1" applyBorder="1" applyAlignment="1">
      <alignment horizontal="center" vertical="center"/>
    </xf>
    <xf numFmtId="4" fontId="2" fillId="9" borderId="19" xfId="0" applyNumberFormat="1" applyFont="1" applyFill="1" applyBorder="1" applyAlignment="1" applyProtection="1">
      <alignment horizontal="center" vertical="center"/>
      <protection locked="0"/>
    </xf>
    <xf numFmtId="4" fontId="7" fillId="9" borderId="19" xfId="0" applyNumberFormat="1" applyFont="1" applyFill="1" applyBorder="1" applyAlignment="1" applyProtection="1">
      <alignment horizontal="center" vertical="center"/>
      <protection locked="0"/>
    </xf>
    <xf numFmtId="49" fontId="23" fillId="0" borderId="9" xfId="8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NumberFormat="1" applyFill="1" applyAlignment="1">
      <alignment horizontal="center"/>
    </xf>
    <xf numFmtId="0" fontId="7" fillId="9" borderId="18" xfId="0" applyFont="1" applyFill="1" applyBorder="1" applyAlignment="1" applyProtection="1">
      <alignment horizontal="center" vertical="center" wrapText="1"/>
    </xf>
    <xf numFmtId="49" fontId="2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7" fillId="6" borderId="8" xfId="0" applyFont="1" applyFill="1" applyBorder="1" applyAlignment="1" applyProtection="1">
      <alignment horizontal="left" vertical="center"/>
    </xf>
    <xf numFmtId="0" fontId="9" fillId="0" borderId="2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22" applyNumberFormat="1" applyFont="1" applyFill="1" applyBorder="1" applyAlignment="1">
      <alignment horizontal="center"/>
    </xf>
    <xf numFmtId="165" fontId="7" fillId="0" borderId="0" xfId="0" applyNumberFormat="1" applyFont="1" applyBorder="1"/>
    <xf numFmtId="0" fontId="0" fillId="0" borderId="0" xfId="0" applyFill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2" fontId="9" fillId="8" borderId="19" xfId="0" applyNumberFormat="1" applyFont="1" applyFill="1" applyBorder="1" applyAlignment="1" applyProtection="1">
      <alignment horizontal="center" vertical="center" wrapText="1"/>
      <protection locked="0"/>
    </xf>
    <xf numFmtId="172" fontId="7" fillId="6" borderId="21" xfId="0" applyNumberFormat="1" applyFont="1" applyFill="1" applyBorder="1"/>
    <xf numFmtId="165" fontId="9" fillId="0" borderId="21" xfId="0" applyNumberFormat="1" applyFont="1" applyFill="1" applyBorder="1" applyAlignment="1" applyProtection="1">
      <alignment horizontal="center" vertical="center"/>
    </xf>
    <xf numFmtId="4" fontId="2" fillId="9" borderId="8" xfId="0" applyNumberFormat="1" applyFont="1" applyFill="1" applyBorder="1" applyAlignment="1" applyProtection="1">
      <alignment horizontal="center" vertical="center"/>
      <protection locked="0"/>
    </xf>
    <xf numFmtId="2" fontId="2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22" xfId="0" applyNumberFormat="1" applyFont="1" applyFill="1" applyBorder="1" applyAlignment="1" applyProtection="1">
      <alignment vertical="center"/>
      <protection locked="0"/>
    </xf>
    <xf numFmtId="0" fontId="7" fillId="9" borderId="23" xfId="0" applyFont="1" applyFill="1" applyBorder="1" applyAlignment="1" applyProtection="1">
      <alignment horizontal="center" vertical="center"/>
    </xf>
    <xf numFmtId="0" fontId="9" fillId="9" borderId="23" xfId="0" applyFont="1" applyFill="1" applyBorder="1" applyAlignment="1" applyProtection="1">
      <alignment horizontal="center" vertical="center"/>
    </xf>
    <xf numFmtId="4" fontId="2" fillId="9" borderId="23" xfId="0" applyNumberFormat="1" applyFont="1" applyFill="1" applyBorder="1" applyAlignment="1" applyProtection="1">
      <alignment horizontal="center" vertical="center"/>
      <protection locked="0"/>
    </xf>
    <xf numFmtId="171" fontId="7" fillId="9" borderId="23" xfId="18" applyNumberFormat="1" applyFont="1" applyFill="1" applyBorder="1" applyAlignment="1" applyProtection="1">
      <alignment horizontal="center" vertical="center" wrapText="1"/>
    </xf>
    <xf numFmtId="2" fontId="2" fillId="8" borderId="23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24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25" xfId="9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165" fontId="9" fillId="0" borderId="20" xfId="0" applyNumberFormat="1" applyFont="1" applyBorder="1" applyAlignment="1">
      <alignment vertical="center"/>
    </xf>
    <xf numFmtId="165" fontId="13" fillId="0" borderId="2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0" borderId="8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2" fillId="0" borderId="8" xfId="22" applyNumberFormat="1" applyFont="1" applyFill="1" applyBorder="1" applyAlignment="1">
      <alignment horizontal="center" vertical="center"/>
    </xf>
    <xf numFmtId="166" fontId="7" fillId="0" borderId="8" xfId="0" applyNumberFormat="1" applyFont="1" applyBorder="1" applyAlignment="1">
      <alignment vertical="center"/>
    </xf>
    <xf numFmtId="0" fontId="3" fillId="0" borderId="20" xfId="0" applyFont="1" applyBorder="1" applyAlignment="1" applyProtection="1">
      <alignment horizontal="center" vertical="center"/>
    </xf>
    <xf numFmtId="0" fontId="2" fillId="0" borderId="20" xfId="22" applyNumberFormat="1" applyFont="1" applyFill="1" applyBorder="1" applyAlignment="1">
      <alignment horizontal="center" vertical="center"/>
    </xf>
    <xf numFmtId="166" fontId="7" fillId="0" borderId="20" xfId="0" applyNumberFormat="1" applyFont="1" applyBorder="1" applyAlignment="1">
      <alignment vertical="center"/>
    </xf>
    <xf numFmtId="166" fontId="2" fillId="6" borderId="8" xfId="0" applyNumberFormat="1" applyFont="1" applyFill="1" applyBorder="1" applyAlignment="1" applyProtection="1">
      <alignment horizontal="center" vertical="center"/>
    </xf>
    <xf numFmtId="166" fontId="2" fillId="6" borderId="21" xfId="0" applyNumberFormat="1" applyFont="1" applyFill="1" applyBorder="1" applyAlignment="1" applyProtection="1">
      <alignment horizontal="center" vertical="center"/>
    </xf>
    <xf numFmtId="166" fontId="2" fillId="0" borderId="8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21" xfId="0" applyNumberFormat="1" applyFont="1" applyFill="1" applyBorder="1" applyAlignment="1">
      <alignment horizontal="center" vertical="center"/>
    </xf>
    <xf numFmtId="166" fontId="2" fillId="0" borderId="20" xfId="0" applyNumberFormat="1" applyFont="1" applyBorder="1" applyAlignment="1">
      <alignment vertical="center"/>
    </xf>
    <xf numFmtId="166" fontId="3" fillId="0" borderId="20" xfId="0" applyNumberFormat="1" applyFont="1" applyBorder="1" applyAlignment="1">
      <alignment vertical="center"/>
    </xf>
    <xf numFmtId="166" fontId="3" fillId="0" borderId="29" xfId="0" applyNumberFormat="1" applyFont="1" applyFill="1" applyBorder="1" applyAlignment="1">
      <alignment horizontal="center" vertical="center"/>
    </xf>
    <xf numFmtId="171" fontId="7" fillId="9" borderId="8" xfId="18" applyNumberFormat="1" applyFont="1" applyFill="1" applyBorder="1" applyAlignment="1" applyProtection="1">
      <alignment horizontal="center" vertical="center"/>
    </xf>
    <xf numFmtId="0" fontId="7" fillId="0" borderId="8" xfId="18" applyFont="1" applyFill="1" applyBorder="1" applyAlignment="1" applyProtection="1">
      <alignment horizontal="center" vertical="center"/>
    </xf>
    <xf numFmtId="49" fontId="2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23" xfId="0" applyFont="1" applyFill="1" applyBorder="1" applyAlignment="1" applyProtection="1">
      <alignment horizontal="center" vertical="center" wrapText="1"/>
    </xf>
    <xf numFmtId="171" fontId="7" fillId="9" borderId="23" xfId="18" applyNumberFormat="1" applyFont="1" applyFill="1" applyBorder="1" applyAlignment="1" applyProtection="1">
      <alignment horizontal="center" vertical="center"/>
    </xf>
    <xf numFmtId="171" fontId="2" fillId="9" borderId="24" xfId="22" applyNumberFormat="1" applyFont="1" applyFill="1" applyBorder="1" applyAlignment="1" applyProtection="1">
      <alignment horizontal="center" vertical="center"/>
    </xf>
    <xf numFmtId="171" fontId="2" fillId="9" borderId="21" xfId="22" applyNumberFormat="1" applyFont="1" applyFill="1" applyBorder="1" applyAlignment="1" applyProtection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49" fontId="2" fillId="7" borderId="9" xfId="0" applyNumberFormat="1" applyFont="1" applyFill="1" applyBorder="1" applyAlignment="1" applyProtection="1">
      <alignment vertical="center"/>
      <protection locked="0"/>
    </xf>
    <xf numFmtId="0" fontId="7" fillId="7" borderId="8" xfId="0" applyFont="1" applyFill="1" applyBorder="1" applyAlignment="1" applyProtection="1">
      <alignment horizontal="center" vertical="center"/>
    </xf>
    <xf numFmtId="0" fontId="9" fillId="7" borderId="8" xfId="0" applyFont="1" applyFill="1" applyBorder="1" applyAlignment="1" applyProtection="1">
      <alignment horizontal="center" vertical="center"/>
    </xf>
    <xf numFmtId="4" fontId="2" fillId="7" borderId="8" xfId="0" applyNumberFormat="1" applyFont="1" applyFill="1" applyBorder="1" applyAlignment="1" applyProtection="1">
      <alignment horizontal="center" vertical="center"/>
      <protection locked="0"/>
    </xf>
    <xf numFmtId="4" fontId="7" fillId="7" borderId="8" xfId="0" applyNumberFormat="1" applyFont="1" applyFill="1" applyBorder="1" applyAlignment="1" applyProtection="1">
      <alignment horizontal="center" vertical="center"/>
      <protection locked="0"/>
    </xf>
    <xf numFmtId="171" fontId="7" fillId="7" borderId="8" xfId="18" applyNumberFormat="1" applyFont="1" applyFill="1" applyBorder="1" applyAlignment="1" applyProtection="1">
      <alignment horizontal="center" vertical="center" wrapText="1"/>
    </xf>
    <xf numFmtId="2" fontId="9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7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vertical="center"/>
    </xf>
    <xf numFmtId="0" fontId="13" fillId="0" borderId="20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2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8" xfId="0" applyFont="1" applyFill="1" applyBorder="1" applyAlignment="1" applyProtection="1">
      <alignment horizontal="center" vertical="center"/>
    </xf>
    <xf numFmtId="0" fontId="7" fillId="9" borderId="8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49" fontId="23" fillId="12" borderId="9" xfId="9" applyNumberFormat="1" applyFont="1" applyFill="1" applyBorder="1" applyAlignment="1">
      <alignment horizontal="left" vertical="center"/>
    </xf>
    <xf numFmtId="49" fontId="3" fillId="0" borderId="8" xfId="9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49" fontId="5" fillId="12" borderId="9" xfId="0" applyNumberFormat="1" applyFon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/>
    </xf>
    <xf numFmtId="0" fontId="2" fillId="7" borderId="22" xfId="0" applyFont="1" applyFill="1" applyBorder="1" applyAlignment="1">
      <alignment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3" xfId="0" applyNumberFormat="1" applyFont="1" applyFill="1" applyBorder="1" applyAlignment="1">
      <alignment horizontal="center" vertical="center"/>
    </xf>
    <xf numFmtId="170" fontId="7" fillId="7" borderId="23" xfId="22" applyNumberFormat="1" applyFont="1" applyFill="1" applyBorder="1" applyAlignment="1">
      <alignment horizontal="center" vertical="center"/>
    </xf>
    <xf numFmtId="170" fontId="2" fillId="7" borderId="23" xfId="22" applyNumberFormat="1" applyFont="1" applyFill="1" applyBorder="1" applyAlignment="1">
      <alignment horizontal="center" vertical="center"/>
    </xf>
    <xf numFmtId="170" fontId="2" fillId="7" borderId="24" xfId="22" applyNumberFormat="1" applyFont="1" applyFill="1" applyBorder="1" applyAlignment="1">
      <alignment horizontal="center" vertical="center"/>
    </xf>
    <xf numFmtId="165" fontId="0" fillId="0" borderId="21" xfId="0" applyNumberFormat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8" xfId="0" applyNumberFormat="1" applyFont="1" applyFill="1" applyBorder="1" applyAlignment="1">
      <alignment horizontal="center" vertical="center"/>
    </xf>
    <xf numFmtId="170" fontId="7" fillId="7" borderId="8" xfId="22" applyNumberFormat="1" applyFont="1" applyFill="1" applyBorder="1" applyAlignment="1">
      <alignment horizontal="center" vertical="center"/>
    </xf>
    <xf numFmtId="165" fontId="2" fillId="7" borderId="8" xfId="22" applyNumberFormat="1" applyFont="1" applyFill="1" applyBorder="1" applyAlignment="1">
      <alignment horizontal="center" vertical="center"/>
    </xf>
    <xf numFmtId="165" fontId="2" fillId="7" borderId="21" xfId="22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165" fontId="2" fillId="6" borderId="8" xfId="0" applyNumberFormat="1" applyFont="1" applyFill="1" applyBorder="1" applyAlignment="1">
      <alignment horizontal="center" vertical="center"/>
    </xf>
    <xf numFmtId="165" fontId="2" fillId="6" borderId="2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0" fontId="2" fillId="7" borderId="8" xfId="22" applyNumberFormat="1" applyFont="1" applyFill="1" applyBorder="1" applyAlignment="1">
      <alignment horizontal="center" vertical="center"/>
    </xf>
    <xf numFmtId="170" fontId="2" fillId="7" borderId="21" xfId="22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/>
    </xf>
    <xf numFmtId="166" fontId="0" fillId="0" borderId="8" xfId="0" applyNumberFormat="1" applyBorder="1" applyAlignment="1">
      <alignment vertical="center"/>
    </xf>
    <xf numFmtId="166" fontId="5" fillId="0" borderId="21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166" fontId="5" fillId="0" borderId="21" xfId="0" applyNumberFormat="1" applyFont="1" applyFill="1" applyBorder="1" applyAlignment="1">
      <alignment horizontal="center" vertical="center"/>
    </xf>
    <xf numFmtId="170" fontId="9" fillId="7" borderId="23" xfId="22" applyNumberFormat="1" applyFont="1" applyFill="1" applyBorder="1" applyAlignment="1">
      <alignment horizontal="center" vertical="center"/>
    </xf>
    <xf numFmtId="170" fontId="5" fillId="7" borderId="23" xfId="22" applyNumberFormat="1" applyFont="1" applyFill="1" applyBorder="1" applyAlignment="1">
      <alignment horizontal="center" vertical="center"/>
    </xf>
    <xf numFmtId="165" fontId="13" fillId="0" borderId="21" xfId="0" applyNumberFormat="1" applyFont="1" applyBorder="1" applyAlignment="1">
      <alignment vertical="center"/>
    </xf>
    <xf numFmtId="0" fontId="9" fillId="7" borderId="8" xfId="0" applyFont="1" applyFill="1" applyBorder="1" applyAlignment="1">
      <alignment horizontal="center" vertical="center"/>
    </xf>
    <xf numFmtId="165" fontId="13" fillId="7" borderId="8" xfId="0" applyNumberFormat="1" applyFont="1" applyFill="1" applyBorder="1" applyAlignment="1">
      <alignment horizontal="center" vertical="center"/>
    </xf>
    <xf numFmtId="165" fontId="9" fillId="7" borderId="8" xfId="0" applyNumberFormat="1" applyFont="1" applyFill="1" applyBorder="1" applyAlignment="1">
      <alignment horizontal="center" vertical="center"/>
    </xf>
    <xf numFmtId="165" fontId="9" fillId="7" borderId="21" xfId="0" applyNumberFormat="1" applyFont="1" applyFill="1" applyBorder="1" applyAlignment="1">
      <alignment horizontal="center" vertical="center"/>
    </xf>
    <xf numFmtId="170" fontId="9" fillId="7" borderId="8" xfId="22" applyNumberFormat="1" applyFont="1" applyFill="1" applyBorder="1" applyAlignment="1">
      <alignment horizontal="center" vertical="center"/>
    </xf>
    <xf numFmtId="165" fontId="13" fillId="7" borderId="8" xfId="22" applyNumberFormat="1" applyFont="1" applyFill="1" applyBorder="1" applyAlignment="1">
      <alignment horizontal="center" vertical="center"/>
    </xf>
    <xf numFmtId="165" fontId="9" fillId="7" borderId="8" xfId="22" applyNumberFormat="1" applyFont="1" applyFill="1" applyBorder="1" applyAlignment="1">
      <alignment horizontal="center" vertical="center"/>
    </xf>
    <xf numFmtId="165" fontId="9" fillId="7" borderId="21" xfId="22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vertical="center"/>
    </xf>
    <xf numFmtId="165" fontId="5" fillId="0" borderId="21" xfId="0" applyNumberFormat="1" applyFont="1" applyBorder="1" applyAlignment="1">
      <alignment vertical="center"/>
    </xf>
    <xf numFmtId="49" fontId="5" fillId="0" borderId="9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65" fontId="7" fillId="0" borderId="21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5" fontId="13" fillId="0" borderId="29" xfId="22" applyNumberFormat="1" applyFont="1" applyFill="1" applyBorder="1" applyAlignment="1">
      <alignment horizontal="center" vertical="center"/>
    </xf>
    <xf numFmtId="49" fontId="3" fillId="0" borderId="9" xfId="20" applyNumberFormat="1" applyFont="1" applyFill="1" applyBorder="1" applyAlignment="1">
      <alignment horizontal="left" vertical="center"/>
    </xf>
    <xf numFmtId="49" fontId="3" fillId="0" borderId="8" xfId="20" applyNumberFormat="1" applyFont="1" applyFill="1" applyBorder="1" applyAlignment="1">
      <alignment horizontal="center" vertical="center"/>
    </xf>
    <xf numFmtId="49" fontId="3" fillId="0" borderId="25" xfId="20" applyNumberFormat="1" applyFont="1" applyFill="1" applyBorder="1" applyAlignment="1">
      <alignment horizontal="left" vertical="center"/>
    </xf>
    <xf numFmtId="49" fontId="3" fillId="0" borderId="20" xfId="2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 applyProtection="1">
      <alignment vertical="center"/>
      <protection locked="0"/>
    </xf>
    <xf numFmtId="49" fontId="28" fillId="0" borderId="0" xfId="0" applyNumberFormat="1" applyFont="1" applyAlignment="1">
      <alignment horizontal="center"/>
    </xf>
    <xf numFmtId="0" fontId="28" fillId="13" borderId="0" xfId="0" applyFont="1" applyFill="1" applyBorder="1" applyAlignment="1">
      <alignment horizontal="center"/>
    </xf>
    <xf numFmtId="0" fontId="28" fillId="13" borderId="1" xfId="0" applyFont="1" applyFill="1" applyBorder="1"/>
    <xf numFmtId="0" fontId="28" fillId="13" borderId="2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0" fontId="28" fillId="13" borderId="4" xfId="0" applyFont="1" applyFill="1" applyBorder="1"/>
    <xf numFmtId="0" fontId="28" fillId="13" borderId="5" xfId="0" applyFont="1" applyFill="1" applyBorder="1" applyAlignment="1">
      <alignment horizontal="center"/>
    </xf>
    <xf numFmtId="0" fontId="28" fillId="13" borderId="15" xfId="0" applyFont="1" applyFill="1" applyBorder="1"/>
    <xf numFmtId="0" fontId="29" fillId="13" borderId="7" xfId="0" applyFont="1" applyFill="1" applyBorder="1" applyAlignment="1">
      <alignment horizontal="center"/>
    </xf>
    <xf numFmtId="0" fontId="29" fillId="13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5" fillId="0" borderId="8" xfId="17" applyFont="1" applyBorder="1" applyAlignment="1" applyProtection="1">
      <alignment horizontal="center" vertical="center"/>
    </xf>
    <xf numFmtId="0" fontId="16" fillId="0" borderId="0" xfId="15" applyFont="1" applyFill="1" applyBorder="1" applyAlignment="1" applyProtection="1">
      <alignment vertical="center"/>
    </xf>
    <xf numFmtId="173" fontId="16" fillId="0" borderId="0" xfId="15" applyNumberFormat="1" applyFont="1" applyFill="1" applyBorder="1" applyAlignment="1" applyProtection="1">
      <alignment vertical="center"/>
    </xf>
    <xf numFmtId="0" fontId="16" fillId="0" borderId="0" xfId="15" applyFont="1" applyBorder="1" applyAlignment="1" applyProtection="1">
      <alignment vertical="center"/>
    </xf>
    <xf numFmtId="0" fontId="2" fillId="3" borderId="22" xfId="15" applyFont="1" applyFill="1" applyBorder="1" applyAlignment="1" applyProtection="1">
      <alignment horizontal="center" vertical="center"/>
    </xf>
    <xf numFmtId="0" fontId="2" fillId="3" borderId="23" xfId="15" applyFont="1" applyFill="1" applyBorder="1" applyAlignment="1" applyProtection="1">
      <alignment horizontal="center" vertical="center" wrapText="1"/>
    </xf>
    <xf numFmtId="0" fontId="2" fillId="3" borderId="23" xfId="15" applyFont="1" applyFill="1" applyBorder="1" applyAlignment="1" applyProtection="1">
      <alignment horizontal="center" vertical="center"/>
    </xf>
    <xf numFmtId="2" fontId="2" fillId="2" borderId="23" xfId="18" applyNumberFormat="1" applyFont="1" applyFill="1" applyBorder="1" applyAlignment="1" applyProtection="1">
      <alignment horizontal="center" vertical="center"/>
    </xf>
    <xf numFmtId="173" fontId="2" fillId="3" borderId="23" xfId="27" applyNumberFormat="1" applyFont="1" applyFill="1" applyBorder="1" applyAlignment="1" applyProtection="1">
      <alignment horizontal="center" vertical="center"/>
    </xf>
    <xf numFmtId="173" fontId="7" fillId="2" borderId="24" xfId="18" applyNumberFormat="1" applyFont="1" applyFill="1" applyBorder="1" applyAlignment="1" applyProtection="1">
      <alignment horizontal="center" vertical="center"/>
    </xf>
    <xf numFmtId="0" fontId="3" fillId="0" borderId="9" xfId="5" applyFont="1" applyFill="1" applyBorder="1" applyAlignment="1">
      <alignment horizontal="left" vertical="center"/>
    </xf>
    <xf numFmtId="0" fontId="5" fillId="0" borderId="8" xfId="15" applyFont="1" applyFill="1" applyBorder="1" applyAlignment="1">
      <alignment horizontal="center" vertical="center" wrapText="1"/>
    </xf>
    <xf numFmtId="0" fontId="5" fillId="0" borderId="8" xfId="15" applyFont="1" applyBorder="1" applyAlignment="1" applyProtection="1">
      <alignment horizontal="center" vertical="center"/>
      <protection locked="0"/>
    </xf>
    <xf numFmtId="165" fontId="7" fillId="0" borderId="8" xfId="17" applyNumberFormat="1" applyFont="1" applyFill="1" applyBorder="1" applyAlignment="1" applyProtection="1">
      <alignment horizontal="left" vertical="center"/>
    </xf>
    <xf numFmtId="165" fontId="5" fillId="0" borderId="21" xfId="15" applyNumberFormat="1" applyFont="1" applyBorder="1" applyAlignment="1" applyProtection="1">
      <alignment horizontal="left" vertical="center"/>
    </xf>
    <xf numFmtId="0" fontId="5" fillId="0" borderId="8" xfId="5" applyFont="1" applyFill="1" applyBorder="1" applyAlignment="1">
      <alignment horizontal="center" vertical="center"/>
    </xf>
    <xf numFmtId="0" fontId="7" fillId="3" borderId="9" xfId="15" applyFont="1" applyFill="1" applyBorder="1" applyAlignment="1" applyProtection="1">
      <alignment horizontal="left" vertical="center"/>
    </xf>
    <xf numFmtId="0" fontId="7" fillId="3" borderId="8" xfId="15" applyFont="1" applyFill="1" applyBorder="1" applyAlignment="1" applyProtection="1">
      <alignment horizontal="center" vertical="center" wrapText="1"/>
    </xf>
    <xf numFmtId="0" fontId="7" fillId="3" borderId="8" xfId="15" applyFont="1" applyFill="1" applyBorder="1" applyAlignment="1" applyProtection="1">
      <alignment horizontal="center" vertical="center"/>
    </xf>
    <xf numFmtId="0" fontId="7" fillId="3" borderId="8" xfId="15" applyFont="1" applyFill="1" applyBorder="1" applyAlignment="1" applyProtection="1">
      <alignment horizontal="center" vertical="center"/>
      <protection locked="0"/>
    </xf>
    <xf numFmtId="173" fontId="2" fillId="3" borderId="8" xfId="27" applyNumberFormat="1" applyFont="1" applyFill="1" applyBorder="1" applyAlignment="1" applyProtection="1">
      <alignment horizontal="left" vertical="center"/>
    </xf>
    <xf numFmtId="173" fontId="7" fillId="2" borderId="21" xfId="18" applyNumberFormat="1" applyFont="1" applyFill="1" applyBorder="1" applyAlignment="1" applyProtection="1">
      <alignment horizontal="left" vertical="center"/>
    </xf>
    <xf numFmtId="0" fontId="10" fillId="0" borderId="0" xfId="15" applyFont="1" applyFill="1" applyBorder="1" applyProtection="1"/>
    <xf numFmtId="0" fontId="10" fillId="0" borderId="0" xfId="15" applyFont="1" applyFill="1" applyProtection="1"/>
    <xf numFmtId="0" fontId="10" fillId="0" borderId="0" xfId="15" applyFont="1" applyProtection="1"/>
    <xf numFmtId="0" fontId="5" fillId="0" borderId="9" xfId="15" applyFont="1" applyBorder="1" applyAlignment="1" applyProtection="1">
      <alignment horizontal="left" vertical="center"/>
    </xf>
    <xf numFmtId="165" fontId="7" fillId="0" borderId="8" xfId="16" applyNumberFormat="1" applyFont="1" applyBorder="1" applyAlignment="1" applyProtection="1">
      <alignment horizontal="left" vertical="center"/>
    </xf>
    <xf numFmtId="0" fontId="5" fillId="0" borderId="8" xfId="15" applyFont="1" applyFill="1" applyBorder="1" applyAlignment="1">
      <alignment horizontal="center" vertical="center"/>
    </xf>
    <xf numFmtId="0" fontId="16" fillId="0" borderId="9" xfId="15" applyFont="1" applyFill="1" applyBorder="1" applyAlignment="1" applyProtection="1">
      <alignment horizontal="left" vertical="center"/>
    </xf>
    <xf numFmtId="0" fontId="5" fillId="0" borderId="8" xfId="15" applyFont="1" applyBorder="1" applyAlignment="1" applyProtection="1">
      <alignment horizontal="center" vertical="center"/>
    </xf>
    <xf numFmtId="0" fontId="5" fillId="0" borderId="9" xfId="16" applyFont="1" applyFill="1" applyBorder="1" applyAlignment="1" applyProtection="1">
      <alignment horizontal="left" vertical="center"/>
    </xf>
    <xf numFmtId="0" fontId="5" fillId="0" borderId="9" xfId="15" applyFont="1" applyFill="1" applyBorder="1" applyAlignment="1" applyProtection="1">
      <alignment horizontal="left" vertical="center"/>
      <protection locked="0"/>
    </xf>
    <xf numFmtId="0" fontId="16" fillId="0" borderId="8" xfId="15" applyFill="1" applyBorder="1" applyAlignment="1" applyProtection="1">
      <alignment horizontal="center" vertical="center"/>
      <protection locked="0"/>
    </xf>
    <xf numFmtId="0" fontId="16" fillId="0" borderId="9" xfId="15" applyFill="1" applyBorder="1" applyAlignment="1" applyProtection="1">
      <alignment horizontal="left" vertical="center"/>
      <protection locked="0"/>
    </xf>
    <xf numFmtId="9" fontId="3" fillId="0" borderId="8" xfId="2" applyFont="1" applyFill="1" applyBorder="1" applyAlignment="1">
      <alignment horizontal="center" vertical="center"/>
    </xf>
    <xf numFmtId="0" fontId="5" fillId="0" borderId="8" xfId="15" applyFont="1" applyFill="1" applyBorder="1" applyAlignment="1" applyProtection="1">
      <alignment horizontal="center" vertical="center"/>
    </xf>
    <xf numFmtId="0" fontId="5" fillId="0" borderId="20" xfId="15" applyFont="1" applyFill="1" applyBorder="1" applyAlignment="1" applyProtection="1">
      <alignment horizontal="center" vertical="center" wrapText="1"/>
    </xf>
    <xf numFmtId="0" fontId="5" fillId="0" borderId="20" xfId="15" applyFont="1" applyBorder="1" applyAlignment="1" applyProtection="1">
      <alignment horizontal="center" vertical="center"/>
      <protection locked="0"/>
    </xf>
    <xf numFmtId="165" fontId="7" fillId="0" borderId="20" xfId="16" applyNumberFormat="1" applyFont="1" applyBorder="1" applyAlignment="1" applyProtection="1">
      <alignment horizontal="left" vertical="center"/>
    </xf>
    <xf numFmtId="165" fontId="5" fillId="0" borderId="29" xfId="15" applyNumberFormat="1" applyFont="1" applyBorder="1" applyAlignment="1" applyProtection="1">
      <alignment horizontal="left" vertical="center"/>
    </xf>
    <xf numFmtId="0" fontId="13" fillId="0" borderId="0" xfId="16" applyFont="1" applyFill="1" applyBorder="1" applyAlignment="1" applyProtection="1">
      <alignment vertical="center"/>
    </xf>
    <xf numFmtId="0" fontId="13" fillId="0" borderId="0" xfId="15" applyFont="1" applyFill="1" applyBorder="1" applyAlignment="1" applyProtection="1">
      <alignment horizontal="center" vertical="center" wrapText="1"/>
    </xf>
    <xf numFmtId="0" fontId="13" fillId="0" borderId="0" xfId="15" applyFont="1" applyFill="1" applyBorder="1" applyAlignment="1">
      <alignment horizontal="center" vertical="center"/>
    </xf>
    <xf numFmtId="0" fontId="13" fillId="0" borderId="7" xfId="15" applyFont="1" applyBorder="1" applyAlignment="1" applyProtection="1">
      <alignment horizontal="center" vertical="center"/>
      <protection locked="0"/>
    </xf>
    <xf numFmtId="165" fontId="13" fillId="0" borderId="0" xfId="15" applyNumberFormat="1" applyFont="1" applyBorder="1" applyAlignment="1" applyProtection="1">
      <alignment horizontal="center" vertical="center"/>
    </xf>
    <xf numFmtId="165" fontId="9" fillId="0" borderId="0" xfId="16" applyNumberFormat="1" applyFont="1" applyBorder="1" applyAlignment="1" applyProtection="1">
      <alignment horizontal="center" vertical="center"/>
    </xf>
    <xf numFmtId="165" fontId="13" fillId="0" borderId="16" xfId="15" applyNumberFormat="1" applyFont="1" applyBorder="1" applyAlignment="1" applyProtection="1">
      <alignment horizontal="center" vertical="center"/>
    </xf>
    <xf numFmtId="0" fontId="15" fillId="0" borderId="0" xfId="15" applyFont="1" applyFill="1" applyBorder="1" applyProtection="1"/>
    <xf numFmtId="0" fontId="10" fillId="3" borderId="0" xfId="15" applyFont="1" applyFill="1" applyProtection="1"/>
    <xf numFmtId="0" fontId="17" fillId="0" borderId="0" xfId="15" applyFont="1" applyBorder="1" applyProtection="1"/>
    <xf numFmtId="0" fontId="9" fillId="0" borderId="0" xfId="15" applyFont="1" applyFill="1" applyBorder="1" applyAlignment="1" applyProtection="1">
      <alignment horizontal="right"/>
    </xf>
    <xf numFmtId="0" fontId="9" fillId="0" borderId="31" xfId="15" applyFont="1" applyFill="1" applyBorder="1" applyAlignment="1" applyProtection="1">
      <alignment horizontal="center"/>
    </xf>
    <xf numFmtId="172" fontId="9" fillId="0" borderId="0" xfId="15" applyNumberFormat="1" applyFont="1" applyFill="1" applyBorder="1" applyAlignment="1" applyProtection="1">
      <alignment horizontal="center"/>
    </xf>
    <xf numFmtId="165" fontId="9" fillId="0" borderId="31" xfId="15" applyNumberFormat="1" applyFont="1" applyFill="1" applyBorder="1" applyAlignment="1" applyProtection="1">
      <alignment horizontal="right"/>
    </xf>
    <xf numFmtId="0" fontId="16" fillId="0" borderId="0" xfId="15" applyBorder="1" applyProtection="1"/>
    <xf numFmtId="0" fontId="16" fillId="0" borderId="0" xfId="15" applyProtection="1"/>
    <xf numFmtId="173" fontId="16" fillId="0" borderId="0" xfId="15" applyNumberFormat="1" applyFill="1" applyBorder="1" applyProtection="1"/>
    <xf numFmtId="0" fontId="16" fillId="0" borderId="0" xfId="15" applyFill="1" applyBorder="1" applyProtection="1"/>
    <xf numFmtId="0" fontId="16" fillId="0" borderId="0" xfId="15" applyFill="1" applyProtection="1"/>
    <xf numFmtId="0" fontId="10" fillId="0" borderId="8" xfId="0" applyFont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5" fontId="5" fillId="0" borderId="8" xfId="15" applyNumberFormat="1" applyFont="1" applyBorder="1" applyAlignment="1" applyProtection="1">
      <alignment horizontal="center" vertical="center"/>
    </xf>
    <xf numFmtId="2" fontId="2" fillId="2" borderId="8" xfId="18" applyNumberFormat="1" applyFont="1" applyFill="1" applyBorder="1" applyAlignment="1" applyProtection="1">
      <alignment horizontal="center" vertical="center"/>
    </xf>
    <xf numFmtId="0" fontId="16" fillId="0" borderId="0" xfId="15" applyAlignment="1" applyProtection="1">
      <alignment horizontal="center"/>
    </xf>
    <xf numFmtId="0" fontId="0" fillId="0" borderId="0" xfId="0" applyNumberFormat="1" applyFill="1" applyAlignment="1">
      <alignment horizontal="center" vertical="center"/>
    </xf>
    <xf numFmtId="165" fontId="13" fillId="0" borderId="21" xfId="22" applyNumberFormat="1" applyFont="1" applyFill="1" applyBorder="1" applyAlignment="1">
      <alignment horizontal="center" vertical="center"/>
    </xf>
    <xf numFmtId="0" fontId="3" fillId="0" borderId="8" xfId="17" applyFont="1" applyBorder="1" applyAlignment="1" applyProtection="1">
      <alignment horizontal="center" vertical="center"/>
    </xf>
    <xf numFmtId="0" fontId="0" fillId="5" borderId="9" xfId="0" applyFill="1" applyBorder="1" applyAlignment="1">
      <alignment vertical="center"/>
    </xf>
    <xf numFmtId="166" fontId="7" fillId="0" borderId="8" xfId="0" applyNumberFormat="1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1" fontId="2" fillId="9" borderId="18" xfId="0" applyNumberFormat="1" applyFont="1" applyFill="1" applyBorder="1" applyAlignment="1" applyProtection="1">
      <alignment horizontal="center" vertical="center"/>
      <protection locked="0"/>
    </xf>
    <xf numFmtId="1" fontId="2" fillId="7" borderId="23" xfId="0" applyNumberFormat="1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23" fillId="0" borderId="8" xfId="10" applyNumberFormat="1" applyFont="1" applyBorder="1" applyAlignment="1">
      <alignment horizontal="center" vertical="center"/>
    </xf>
    <xf numFmtId="1" fontId="2" fillId="7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5" fontId="7" fillId="0" borderId="8" xfId="0" applyNumberFormat="1" applyFont="1" applyFill="1" applyBorder="1" applyAlignment="1">
      <alignment horizontal="center" vertical="center"/>
    </xf>
    <xf numFmtId="4" fontId="7" fillId="9" borderId="11" xfId="0" applyNumberFormat="1" applyFont="1" applyFill="1" applyBorder="1" applyAlignment="1" applyProtection="1">
      <alignment horizontal="center" vertical="center"/>
      <protection locked="0"/>
    </xf>
    <xf numFmtId="2" fontId="9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/>
    </xf>
    <xf numFmtId="165" fontId="1" fillId="0" borderId="21" xfId="0" applyNumberFormat="1" applyFont="1" applyBorder="1" applyAlignment="1" applyProtection="1">
      <alignment horizontal="center" vertical="center"/>
    </xf>
    <xf numFmtId="165" fontId="1" fillId="0" borderId="21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23" fillId="0" borderId="8" xfId="1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23" fillId="0" borderId="20" xfId="10" applyNumberFormat="1" applyFont="1" applyFill="1" applyBorder="1" applyAlignment="1">
      <alignment horizontal="center" vertical="center"/>
    </xf>
    <xf numFmtId="171" fontId="7" fillId="9" borderId="18" xfId="19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/>
    <xf numFmtId="0" fontId="23" fillId="0" borderId="8" xfId="8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center" vertical="center"/>
    </xf>
    <xf numFmtId="49" fontId="23" fillId="0" borderId="9" xfId="10" applyNumberFormat="1" applyFont="1" applyFill="1" applyBorder="1" applyAlignment="1">
      <alignment vertical="center"/>
    </xf>
    <xf numFmtId="0" fontId="1" fillId="0" borderId="8" xfId="0" applyNumberFormat="1" applyFont="1" applyBorder="1" applyAlignment="1">
      <alignment horizontal="center"/>
    </xf>
    <xf numFmtId="49" fontId="1" fillId="0" borderId="9" xfId="0" applyNumberFormat="1" applyFont="1" applyFill="1" applyBorder="1" applyAlignment="1">
      <alignment horizontal="left" vertical="center"/>
    </xf>
    <xf numFmtId="0" fontId="1" fillId="14" borderId="9" xfId="0" applyFont="1" applyFill="1" applyBorder="1"/>
    <xf numFmtId="0" fontId="1" fillId="0" borderId="9" xfId="0" applyFont="1" applyBorder="1"/>
    <xf numFmtId="49" fontId="23" fillId="0" borderId="9" xfId="10" applyNumberFormat="1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/>
    <xf numFmtId="49" fontId="1" fillId="0" borderId="8" xfId="0" applyNumberFormat="1" applyFont="1" applyFill="1" applyBorder="1" applyAlignment="1">
      <alignment horizontal="center" vertical="center"/>
    </xf>
    <xf numFmtId="165" fontId="1" fillId="0" borderId="8" xfId="0" applyNumberFormat="1" applyFont="1" applyBorder="1" applyAlignment="1">
      <alignment vertical="center"/>
    </xf>
    <xf numFmtId="0" fontId="7" fillId="0" borderId="8" xfId="0" applyNumberFormat="1" applyFont="1" applyBorder="1" applyAlignment="1">
      <alignment horizontal="center"/>
    </xf>
    <xf numFmtId="165" fontId="1" fillId="0" borderId="8" xfId="0" applyNumberFormat="1" applyFont="1" applyBorder="1"/>
    <xf numFmtId="165" fontId="1" fillId="0" borderId="21" xfId="0" applyNumberFormat="1" applyFont="1" applyBorder="1"/>
    <xf numFmtId="170" fontId="7" fillId="7" borderId="8" xfId="22" applyNumberFormat="1" applyFont="1" applyFill="1" applyBorder="1" applyAlignment="1">
      <alignment horizontal="center"/>
    </xf>
    <xf numFmtId="165" fontId="7" fillId="7" borderId="8" xfId="22" applyNumberFormat="1" applyFont="1" applyFill="1" applyBorder="1" applyAlignment="1">
      <alignment horizontal="center"/>
    </xf>
    <xf numFmtId="165" fontId="7" fillId="7" borderId="21" xfId="22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14" borderId="8" xfId="0" applyFont="1" applyFill="1" applyBorder="1" applyAlignment="1">
      <alignment horizontal="center"/>
    </xf>
    <xf numFmtId="0" fontId="1" fillId="14" borderId="8" xfId="0" applyNumberFormat="1" applyFont="1" applyFill="1" applyBorder="1" applyAlignment="1">
      <alignment horizontal="center"/>
    </xf>
    <xf numFmtId="0" fontId="7" fillId="14" borderId="8" xfId="0" applyNumberFormat="1" applyFont="1" applyFill="1" applyBorder="1" applyAlignment="1">
      <alignment horizontal="center"/>
    </xf>
    <xf numFmtId="165" fontId="1" fillId="14" borderId="8" xfId="0" applyNumberFormat="1" applyFont="1" applyFill="1" applyBorder="1"/>
    <xf numFmtId="165" fontId="1" fillId="14" borderId="21" xfId="0" applyNumberFormat="1" applyFont="1" applyFill="1" applyBorder="1"/>
    <xf numFmtId="49" fontId="1" fillId="0" borderId="8" xfId="0" applyNumberFormat="1" applyFont="1" applyBorder="1" applyAlignment="1">
      <alignment horizontal="center"/>
    </xf>
    <xf numFmtId="167" fontId="7" fillId="7" borderId="8" xfId="11" applyFont="1" applyFill="1" applyBorder="1" applyAlignment="1">
      <alignment horizontal="center"/>
    </xf>
    <xf numFmtId="165" fontId="7" fillId="7" borderId="8" xfId="11" applyNumberFormat="1" applyFont="1" applyFill="1" applyBorder="1" applyAlignment="1">
      <alignment horizontal="center"/>
    </xf>
    <xf numFmtId="165" fontId="7" fillId="7" borderId="21" xfId="11" applyNumberFormat="1" applyFont="1" applyFill="1" applyBorder="1" applyAlignment="1">
      <alignment horizontal="center"/>
    </xf>
    <xf numFmtId="167" fontId="1" fillId="0" borderId="0" xfId="11" applyFont="1"/>
    <xf numFmtId="165" fontId="7" fillId="0" borderId="8" xfId="22" applyNumberFormat="1" applyFont="1" applyFill="1" applyBorder="1" applyAlignment="1">
      <alignment horizontal="center"/>
    </xf>
    <xf numFmtId="165" fontId="7" fillId="0" borderId="21" xfId="22" applyNumberFormat="1" applyFont="1" applyFill="1" applyBorder="1" applyAlignment="1">
      <alignment horizontal="center"/>
    </xf>
    <xf numFmtId="0" fontId="1" fillId="0" borderId="25" xfId="0" applyFont="1" applyBorder="1"/>
    <xf numFmtId="0" fontId="1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165" fontId="1" fillId="0" borderId="20" xfId="0" applyNumberFormat="1" applyFont="1" applyBorder="1"/>
    <xf numFmtId="165" fontId="1" fillId="0" borderId="29" xfId="0" applyNumberFormat="1" applyFont="1" applyBorder="1"/>
    <xf numFmtId="0" fontId="1" fillId="0" borderId="9" xfId="0" applyFont="1" applyFill="1" applyBorder="1" applyAlignment="1" applyProtection="1">
      <alignment horizontal="left" vertical="center"/>
    </xf>
    <xf numFmtId="165" fontId="9" fillId="0" borderId="21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166" fontId="7" fillId="5" borderId="8" xfId="0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5" borderId="8" xfId="0" applyFont="1" applyFill="1" applyBorder="1" applyAlignment="1" applyProtection="1">
      <alignment horizontal="center" vertical="center"/>
    </xf>
    <xf numFmtId="165" fontId="0" fillId="0" borderId="21" xfId="0" applyNumberFormat="1" applyFill="1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166" fontId="1" fillId="0" borderId="21" xfId="0" applyNumberFormat="1" applyFont="1" applyFill="1" applyBorder="1" applyAlignment="1" applyProtection="1">
      <alignment horizontal="center" vertical="center"/>
    </xf>
    <xf numFmtId="49" fontId="23" fillId="0" borderId="9" xfId="9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0" fontId="29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0" fillId="13" borderId="0" xfId="0" applyFont="1" applyFill="1" applyAlignment="1">
      <alignment horizontal="center"/>
    </xf>
    <xf numFmtId="0" fontId="30" fillId="13" borderId="41" xfId="0" applyFont="1" applyFill="1" applyBorder="1" applyAlignment="1">
      <alignment horizontal="center"/>
    </xf>
    <xf numFmtId="0" fontId="1" fillId="0" borderId="9" xfId="15" applyFont="1" applyBorder="1" applyAlignment="1" applyProtection="1">
      <alignment horizontal="left" vertical="center"/>
    </xf>
    <xf numFmtId="165" fontId="7" fillId="0" borderId="8" xfId="16" applyNumberFormat="1" applyFont="1" applyFill="1" applyBorder="1" applyAlignment="1" applyProtection="1">
      <alignment horizontal="left" vertical="center"/>
    </xf>
    <xf numFmtId="0" fontId="5" fillId="0" borderId="9" xfId="15" applyFont="1" applyFill="1" applyBorder="1" applyAlignment="1" applyProtection="1">
      <alignment horizontal="left" vertical="center"/>
    </xf>
    <xf numFmtId="0" fontId="1" fillId="0" borderId="8" xfId="15" applyFont="1" applyFill="1" applyBorder="1" applyAlignment="1">
      <alignment horizontal="center" vertical="center" wrapText="1"/>
    </xf>
    <xf numFmtId="0" fontId="5" fillId="0" borderId="8" xfId="17" applyFont="1" applyFill="1" applyBorder="1" applyAlignment="1" applyProtection="1">
      <alignment horizontal="center" vertical="center"/>
    </xf>
    <xf numFmtId="4" fontId="2" fillId="9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16" applyFont="1" applyFill="1" applyBorder="1" applyAlignment="1" applyProtection="1">
      <alignment horizontal="left" vertical="center"/>
    </xf>
    <xf numFmtId="0" fontId="1" fillId="0" borderId="20" xfId="16" applyFont="1" applyFill="1" applyBorder="1" applyAlignment="1" applyProtection="1">
      <alignment horizontal="center" vertical="center" wrapText="1"/>
    </xf>
    <xf numFmtId="165" fontId="5" fillId="0" borderId="20" xfId="15" applyNumberFormat="1" applyFont="1" applyBorder="1" applyAlignment="1" applyProtection="1">
      <alignment horizontal="center" vertical="center"/>
    </xf>
    <xf numFmtId="0" fontId="7" fillId="3" borderId="8" xfId="15" applyFont="1" applyFill="1" applyBorder="1" applyAlignment="1" applyProtection="1">
      <alignment horizontal="left" vertical="center"/>
    </xf>
    <xf numFmtId="0" fontId="7" fillId="3" borderId="32" xfId="15" applyFont="1" applyFill="1" applyBorder="1" applyAlignment="1" applyProtection="1">
      <alignment horizontal="left" vertical="center"/>
    </xf>
    <xf numFmtId="0" fontId="7" fillId="3" borderId="26" xfId="15" applyFont="1" applyFill="1" applyBorder="1" applyAlignment="1" applyProtection="1">
      <alignment horizontal="center" vertical="center" wrapText="1"/>
    </xf>
    <xf numFmtId="0" fontId="7" fillId="3" borderId="26" xfId="15" applyFont="1" applyFill="1" applyBorder="1" applyAlignment="1" applyProtection="1">
      <alignment horizontal="center" vertical="center"/>
    </xf>
    <xf numFmtId="2" fontId="2" fillId="2" borderId="26" xfId="18" applyNumberFormat="1" applyFont="1" applyFill="1" applyBorder="1" applyAlignment="1" applyProtection="1">
      <alignment horizontal="center" vertical="center"/>
    </xf>
    <xf numFmtId="173" fontId="2" fillId="3" borderId="26" xfId="27" applyNumberFormat="1" applyFont="1" applyFill="1" applyBorder="1" applyAlignment="1" applyProtection="1">
      <alignment horizontal="left" vertical="center"/>
    </xf>
    <xf numFmtId="0" fontId="5" fillId="0" borderId="8" xfId="15" applyFont="1" applyFill="1" applyBorder="1" applyAlignment="1" applyProtection="1">
      <alignment horizontal="center" vertical="center" wrapText="1"/>
    </xf>
    <xf numFmtId="0" fontId="5" fillId="0" borderId="8" xfId="16" applyFont="1" applyFill="1" applyBorder="1" applyAlignment="1" applyProtection="1">
      <alignment horizontal="center" vertical="center" wrapText="1"/>
    </xf>
    <xf numFmtId="173" fontId="7" fillId="2" borderId="30" xfId="18" applyNumberFormat="1" applyFont="1" applyFill="1" applyBorder="1" applyAlignment="1" applyProtection="1">
      <alignment horizontal="left" vertical="center"/>
    </xf>
    <xf numFmtId="0" fontId="7" fillId="0" borderId="8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 applyProtection="1">
      <alignment horizontal="center" vertical="center"/>
    </xf>
    <xf numFmtId="165" fontId="1" fillId="0" borderId="21" xfId="0" applyNumberFormat="1" applyFont="1" applyFill="1" applyBorder="1" applyAlignment="1" applyProtection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5" fontId="0" fillId="0" borderId="39" xfId="0" applyNumberFormat="1" applyFill="1" applyBorder="1" applyAlignment="1">
      <alignment horizontal="center" vertical="center"/>
    </xf>
    <xf numFmtId="0" fontId="32" fillId="0" borderId="9" xfId="28" applyFont="1" applyBorder="1" applyAlignment="1">
      <alignment horizontal="left"/>
    </xf>
    <xf numFmtId="0" fontId="33" fillId="0" borderId="8" xfId="0" applyFont="1" applyBorder="1" applyAlignment="1"/>
    <xf numFmtId="1" fontId="32" fillId="0" borderId="8" xfId="28" applyNumberFormat="1" applyFont="1" applyBorder="1" applyAlignment="1">
      <alignment horizontal="center" vertical="center" wrapText="1"/>
    </xf>
    <xf numFmtId="1" fontId="32" fillId="0" borderId="8" xfId="22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33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1" fillId="0" borderId="21" xfId="0" applyNumberFormat="1" applyFont="1" applyFill="1" applyBorder="1" applyAlignment="1" applyProtection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0" fontId="1" fillId="0" borderId="9" xfId="16" applyFont="1" applyFill="1" applyBorder="1" applyAlignment="1" applyProtection="1">
      <alignment horizontal="left" vertical="center"/>
    </xf>
    <xf numFmtId="0" fontId="1" fillId="0" borderId="8" xfId="16" applyFont="1" applyFill="1" applyBorder="1" applyAlignment="1" applyProtection="1">
      <alignment horizontal="center" vertical="center" wrapText="1"/>
    </xf>
    <xf numFmtId="165" fontId="1" fillId="0" borderId="27" xfId="0" applyNumberFormat="1" applyFont="1" applyBorder="1"/>
    <xf numFmtId="0" fontId="7" fillId="0" borderId="27" xfId="0" applyNumberFormat="1" applyFont="1" applyBorder="1" applyAlignment="1">
      <alignment horizontal="center"/>
    </xf>
    <xf numFmtId="165" fontId="1" fillId="0" borderId="38" xfId="0" applyNumberFormat="1" applyFont="1" applyBorder="1"/>
    <xf numFmtId="165" fontId="1" fillId="0" borderId="39" xfId="0" applyNumberFormat="1" applyFont="1" applyBorder="1"/>
    <xf numFmtId="0" fontId="1" fillId="0" borderId="8" xfId="15" applyFont="1" applyFill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38" xfId="0" applyNumberFormat="1" applyFont="1" applyBorder="1" applyAlignment="1">
      <alignment horizontal="center" vertical="center"/>
    </xf>
    <xf numFmtId="0" fontId="1" fillId="0" borderId="8" xfId="5" applyFont="1" applyFill="1" applyBorder="1" applyAlignment="1">
      <alignment horizontal="center" vertical="center"/>
    </xf>
    <xf numFmtId="2" fontId="7" fillId="8" borderId="18" xfId="0" applyNumberFormat="1" applyFont="1" applyFill="1" applyBorder="1" applyAlignment="1" applyProtection="1">
      <alignment horizontal="center" vertical="center" wrapText="1"/>
      <protection locked="0"/>
    </xf>
    <xf numFmtId="165" fontId="7" fillId="7" borderId="8" xfId="22" applyNumberFormat="1" applyFont="1" applyFill="1" applyBorder="1" applyAlignment="1">
      <alignment horizontal="center" vertical="center"/>
    </xf>
    <xf numFmtId="165" fontId="7" fillId="6" borderId="8" xfId="0" applyNumberFormat="1" applyFont="1" applyFill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65" fontId="7" fillId="8" borderId="14" xfId="0" applyNumberFormat="1" applyFont="1" applyFill="1" applyBorder="1" applyAlignment="1">
      <alignment vertical="center"/>
    </xf>
    <xf numFmtId="0" fontId="3" fillId="0" borderId="0" xfId="29" applyFont="1" applyFill="1" applyBorder="1" applyProtection="1">
      <protection hidden="1"/>
    </xf>
    <xf numFmtId="0" fontId="7" fillId="0" borderId="0" xfId="29" applyFont="1" applyFill="1" applyBorder="1" applyAlignment="1" applyProtection="1">
      <alignment vertical="center"/>
      <protection hidden="1"/>
    </xf>
    <xf numFmtId="1" fontId="1" fillId="0" borderId="0" xfId="29" applyNumberFormat="1" applyFont="1" applyFill="1" applyBorder="1" applyAlignment="1" applyProtection="1">
      <alignment horizontal="center" vertical="center"/>
      <protection hidden="1"/>
    </xf>
    <xf numFmtId="0" fontId="3" fillId="0" borderId="0" xfId="29" applyNumberFormat="1" applyFont="1" applyFill="1" applyBorder="1" applyAlignment="1" applyProtection="1">
      <alignment horizontal="center" vertical="center"/>
      <protection hidden="1"/>
    </xf>
    <xf numFmtId="3" fontId="7" fillId="0" borderId="0" xfId="29" applyNumberFormat="1" applyFont="1" applyFill="1" applyBorder="1" applyAlignment="1" applyProtection="1">
      <alignment horizontal="center"/>
      <protection hidden="1"/>
    </xf>
    <xf numFmtId="3" fontId="3" fillId="0" borderId="0" xfId="29" applyNumberFormat="1" applyFont="1" applyFill="1" applyBorder="1" applyAlignment="1" applyProtection="1">
      <alignment horizontal="center" vertical="center"/>
      <protection hidden="1"/>
    </xf>
    <xf numFmtId="0" fontId="3" fillId="0" borderId="0" xfId="29" applyFont="1" applyFill="1" applyBorder="1" applyAlignment="1" applyProtection="1">
      <alignment horizontal="center" vertical="center"/>
      <protection hidden="1"/>
    </xf>
    <xf numFmtId="0" fontId="3" fillId="6" borderId="8" xfId="29" applyFont="1" applyFill="1" applyBorder="1" applyProtection="1">
      <protection hidden="1"/>
    </xf>
    <xf numFmtId="0" fontId="7" fillId="6" borderId="8" xfId="29" applyFont="1" applyFill="1" applyBorder="1" applyAlignment="1" applyProtection="1">
      <alignment vertical="center"/>
      <protection hidden="1"/>
    </xf>
    <xf numFmtId="1" fontId="1" fillId="6" borderId="8" xfId="29" applyNumberFormat="1" applyFont="1" applyFill="1" applyBorder="1" applyAlignment="1" applyProtection="1">
      <alignment horizontal="center" vertical="center"/>
      <protection hidden="1"/>
    </xf>
    <xf numFmtId="0" fontId="3" fillId="6" borderId="8" xfId="29" applyNumberFormat="1" applyFont="1" applyFill="1" applyBorder="1" applyAlignment="1" applyProtection="1">
      <alignment horizontal="center" vertical="center"/>
      <protection hidden="1"/>
    </xf>
    <xf numFmtId="3" fontId="7" fillId="6" borderId="8" xfId="29" applyNumberFormat="1" applyFont="1" applyFill="1" applyBorder="1" applyAlignment="1" applyProtection="1">
      <alignment horizontal="center"/>
      <protection hidden="1"/>
    </xf>
    <xf numFmtId="3" fontId="3" fillId="6" borderId="8" xfId="29" applyNumberFormat="1" applyFont="1" applyFill="1" applyBorder="1" applyAlignment="1" applyProtection="1">
      <alignment horizontal="center" vertical="center"/>
      <protection hidden="1"/>
    </xf>
    <xf numFmtId="0" fontId="3" fillId="6" borderId="8" xfId="29" applyFont="1" applyFill="1" applyBorder="1" applyAlignment="1" applyProtection="1">
      <alignment horizontal="center" vertical="center"/>
      <protection hidden="1"/>
    </xf>
    <xf numFmtId="1" fontId="1" fillId="0" borderId="8" xfId="29" applyNumberFormat="1" applyFont="1" applyFill="1" applyBorder="1" applyAlignment="1" applyProtection="1">
      <alignment horizontal="center" vertical="center"/>
      <protection locked="0"/>
    </xf>
    <xf numFmtId="0" fontId="1" fillId="13" borderId="8" xfId="29" applyFill="1" applyBorder="1" applyAlignment="1" applyProtection="1">
      <alignment horizontal="center"/>
      <protection hidden="1"/>
    </xf>
    <xf numFmtId="0" fontId="3" fillId="13" borderId="8" xfId="29" applyFont="1" applyFill="1" applyBorder="1" applyAlignment="1" applyProtection="1">
      <alignment horizontal="center" vertical="center"/>
      <protection hidden="1"/>
    </xf>
    <xf numFmtId="0" fontId="34" fillId="0" borderId="0" xfId="29" applyFont="1"/>
    <xf numFmtId="0" fontId="35" fillId="15" borderId="0" xfId="29" applyFont="1" applyFill="1" applyAlignment="1" applyProtection="1">
      <alignment horizontal="left"/>
      <protection hidden="1"/>
    </xf>
    <xf numFmtId="0" fontId="35" fillId="0" borderId="0" xfId="29" applyFont="1" applyFill="1" applyBorder="1" applyAlignment="1" applyProtection="1">
      <alignment horizontal="left"/>
      <protection hidden="1"/>
    </xf>
    <xf numFmtId="4" fontId="7" fillId="11" borderId="8" xfId="29" applyNumberFormat="1" applyFont="1" applyFill="1" applyBorder="1" applyAlignment="1" applyProtection="1">
      <alignment horizontal="center" vertical="center" wrapText="1"/>
      <protection hidden="1"/>
    </xf>
    <xf numFmtId="1" fontId="7" fillId="11" borderId="8" xfId="29" applyNumberFormat="1" applyFont="1" applyFill="1" applyBorder="1" applyAlignment="1" applyProtection="1">
      <alignment horizontal="center" vertical="center"/>
      <protection hidden="1"/>
    </xf>
    <xf numFmtId="1" fontId="7" fillId="11" borderId="8" xfId="29" applyNumberFormat="1" applyFont="1" applyFill="1" applyBorder="1" applyAlignment="1" applyProtection="1">
      <alignment horizontal="center" vertical="center"/>
      <protection locked="0"/>
    </xf>
    <xf numFmtId="3" fontId="7" fillId="11" borderId="8" xfId="29" applyNumberFormat="1" applyFont="1" applyFill="1" applyBorder="1" applyAlignment="1" applyProtection="1">
      <alignment horizontal="center" vertical="center" wrapText="1"/>
      <protection hidden="1"/>
    </xf>
    <xf numFmtId="0" fontId="7" fillId="11" borderId="8" xfId="29" applyNumberFormat="1" applyFont="1" applyFill="1" applyBorder="1" applyAlignment="1" applyProtection="1">
      <alignment horizontal="center" vertical="center"/>
      <protection hidden="1"/>
    </xf>
    <xf numFmtId="49" fontId="7" fillId="11" borderId="8" xfId="29" applyNumberFormat="1" applyFont="1" applyFill="1" applyBorder="1" applyAlignment="1" applyProtection="1">
      <alignment horizontal="center" vertical="center"/>
      <protection hidden="1"/>
    </xf>
    <xf numFmtId="0" fontId="36" fillId="15" borderId="0" xfId="29" applyFont="1" applyFill="1" applyAlignment="1" applyProtection="1">
      <alignment horizontal="left"/>
      <protection hidden="1"/>
    </xf>
    <xf numFmtId="0" fontId="36" fillId="0" borderId="0" xfId="29" applyFont="1" applyFill="1" applyBorder="1" applyAlignment="1" applyProtection="1">
      <alignment horizontal="left"/>
      <protection hidden="1"/>
    </xf>
    <xf numFmtId="7" fontId="7" fillId="15" borderId="27" xfId="29" applyNumberFormat="1" applyFont="1" applyFill="1" applyBorder="1" applyAlignment="1" applyProtection="1">
      <alignment horizontal="center" vertical="center" wrapText="1"/>
    </xf>
    <xf numFmtId="1" fontId="7" fillId="0" borderId="27" xfId="29" applyNumberFormat="1" applyFont="1" applyFill="1" applyBorder="1" applyAlignment="1" applyProtection="1">
      <alignment horizontal="center" vertical="center" wrapText="1"/>
      <protection hidden="1"/>
    </xf>
    <xf numFmtId="1" fontId="37" fillId="15" borderId="8" xfId="29" applyNumberFormat="1" applyFont="1" applyFill="1" applyBorder="1" applyAlignment="1" applyProtection="1">
      <alignment horizontal="center" vertical="center"/>
      <protection locked="0"/>
    </xf>
    <xf numFmtId="1" fontId="1" fillId="0" borderId="0" xfId="29" applyNumberFormat="1" applyFill="1" applyBorder="1" applyAlignment="1" applyProtection="1">
      <alignment horizontal="center" vertical="center"/>
      <protection hidden="1"/>
    </xf>
    <xf numFmtId="3" fontId="38" fillId="0" borderId="0" xfId="29" applyNumberFormat="1" applyFont="1" applyFill="1" applyBorder="1" applyAlignment="1" applyProtection="1">
      <alignment horizontal="center" vertical="center" wrapText="1"/>
      <protection hidden="1"/>
    </xf>
    <xf numFmtId="3" fontId="2" fillId="0" borderId="0" xfId="29" applyNumberFormat="1" applyFont="1" applyFill="1" applyBorder="1" applyAlignment="1" applyProtection="1">
      <alignment vertical="center"/>
      <protection hidden="1"/>
    </xf>
    <xf numFmtId="0" fontId="2" fillId="0" borderId="0" xfId="29" applyNumberFormat="1" applyFont="1" applyFill="1" applyBorder="1" applyAlignment="1" applyProtection="1">
      <alignment vertical="center"/>
      <protection hidden="1"/>
    </xf>
    <xf numFmtId="0" fontId="4" fillId="0" borderId="0" xfId="29" applyFont="1" applyFill="1" applyBorder="1" applyAlignment="1" applyProtection="1">
      <alignment horizontal="center"/>
      <protection hidden="1"/>
    </xf>
    <xf numFmtId="0" fontId="36" fillId="0" borderId="0" xfId="29" applyFont="1" applyFill="1" applyAlignment="1" applyProtection="1">
      <alignment horizontal="left"/>
      <protection hidden="1"/>
    </xf>
    <xf numFmtId="4" fontId="36" fillId="0" borderId="0" xfId="29" applyNumberFormat="1" applyFont="1" applyFill="1" applyAlignment="1" applyProtection="1">
      <alignment horizontal="right"/>
      <protection hidden="1"/>
    </xf>
    <xf numFmtId="0" fontId="36" fillId="0" borderId="0" xfId="29" applyFont="1" applyFill="1" applyAlignment="1" applyProtection="1">
      <alignment horizontal="right"/>
      <protection hidden="1"/>
    </xf>
    <xf numFmtId="3" fontId="36" fillId="0" borderId="0" xfId="29" applyNumberFormat="1" applyFont="1" applyFill="1" applyAlignment="1" applyProtection="1">
      <alignment horizontal="right"/>
      <protection hidden="1"/>
    </xf>
    <xf numFmtId="1" fontId="7" fillId="0" borderId="0" xfId="29" applyNumberFormat="1" applyFont="1" applyFill="1" applyBorder="1" applyAlignment="1" applyProtection="1">
      <alignment horizontal="center" vertical="center"/>
      <protection hidden="1"/>
    </xf>
    <xf numFmtId="0" fontId="6" fillId="0" borderId="0" xfId="29" applyNumberFormat="1" applyFont="1" applyFill="1" applyBorder="1" applyAlignment="1" applyProtection="1">
      <alignment horizontal="center" vertical="center"/>
      <protection hidden="1"/>
    </xf>
    <xf numFmtId="3" fontId="8" fillId="0" borderId="0" xfId="29" applyNumberFormat="1" applyFont="1" applyFill="1" applyBorder="1" applyAlignment="1" applyProtection="1">
      <alignment horizontal="center"/>
      <protection hidden="1"/>
    </xf>
    <xf numFmtId="3" fontId="6" fillId="0" borderId="0" xfId="29" applyNumberFormat="1" applyFont="1" applyFill="1" applyBorder="1" applyAlignment="1" applyProtection="1">
      <alignment horizontal="center" vertical="center"/>
      <protection hidden="1"/>
    </xf>
    <xf numFmtId="4" fontId="6" fillId="0" borderId="0" xfId="29" applyNumberFormat="1" applyFont="1" applyFill="1" applyBorder="1" applyAlignment="1" applyProtection="1">
      <alignment horizontal="center" vertical="center"/>
      <protection hidden="1"/>
    </xf>
    <xf numFmtId="4" fontId="2" fillId="0" borderId="0" xfId="29" applyNumberFormat="1" applyFont="1" applyFill="1" applyBorder="1" applyAlignment="1" applyProtection="1">
      <alignment horizontal="center" vertical="center"/>
      <protection hidden="1"/>
    </xf>
    <xf numFmtId="0" fontId="4" fillId="0" borderId="0" xfId="29" applyFont="1" applyFill="1" applyBorder="1" applyAlignment="1" applyProtection="1">
      <alignment vertical="center"/>
      <protection hidden="1"/>
    </xf>
    <xf numFmtId="0" fontId="39" fillId="0" borderId="0" xfId="29" applyFont="1" applyFill="1" applyBorder="1" applyAlignment="1" applyProtection="1">
      <alignment horizontal="center" vertical="center"/>
      <protection hidden="1"/>
    </xf>
    <xf numFmtId="3" fontId="40" fillId="0" borderId="0" xfId="29" applyNumberFormat="1" applyFont="1" applyFill="1" applyBorder="1" applyAlignment="1" applyProtection="1">
      <alignment vertical="center"/>
      <protection hidden="1"/>
    </xf>
    <xf numFmtId="3" fontId="4" fillId="0" borderId="0" xfId="29" applyNumberFormat="1" applyFont="1" applyFill="1" applyBorder="1" applyAlignment="1" applyProtection="1">
      <alignment vertical="center"/>
      <protection hidden="1"/>
    </xf>
    <xf numFmtId="0" fontId="4" fillId="0" borderId="4" xfId="29" applyFont="1" applyFill="1" applyBorder="1" applyAlignment="1" applyProtection="1">
      <alignment vertical="center"/>
      <protection hidden="1"/>
    </xf>
    <xf numFmtId="0" fontId="4" fillId="0" borderId="2" xfId="29" applyFont="1" applyFill="1" applyBorder="1" applyAlignment="1" applyProtection="1">
      <alignment vertical="center"/>
      <protection hidden="1"/>
    </xf>
    <xf numFmtId="0" fontId="39" fillId="0" borderId="2" xfId="29" applyFont="1" applyFill="1" applyBorder="1" applyAlignment="1" applyProtection="1">
      <alignment horizontal="center" vertical="center"/>
      <protection hidden="1"/>
    </xf>
    <xf numFmtId="3" fontId="40" fillId="0" borderId="2" xfId="29" applyNumberFormat="1" applyFont="1" applyFill="1" applyBorder="1" applyAlignment="1" applyProtection="1">
      <alignment vertical="center"/>
      <protection hidden="1"/>
    </xf>
    <xf numFmtId="3" fontId="4" fillId="0" borderId="2" xfId="29" applyNumberFormat="1" applyFont="1" applyFill="1" applyBorder="1" applyAlignment="1" applyProtection="1">
      <alignment vertical="center"/>
      <protection hidden="1"/>
    </xf>
    <xf numFmtId="0" fontId="4" fillId="0" borderId="1" xfId="29" applyFont="1" applyFill="1" applyBorder="1" applyAlignment="1" applyProtection="1">
      <alignment vertical="center"/>
      <protection hidden="1"/>
    </xf>
    <xf numFmtId="0" fontId="9" fillId="8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171" fontId="7" fillId="9" borderId="11" xfId="19" applyNumberFormat="1" applyFont="1" applyFill="1" applyBorder="1" applyAlignment="1" applyProtection="1">
      <alignment horizontal="center" vertical="center"/>
      <protection locked="0"/>
    </xf>
    <xf numFmtId="171" fontId="2" fillId="9" borderId="33" xfId="26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7" borderId="17" xfId="0" applyFont="1" applyFill="1" applyBorder="1" applyAlignment="1" applyProtection="1">
      <alignment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7" borderId="18" xfId="0" applyNumberFormat="1" applyFont="1" applyFill="1" applyBorder="1" applyAlignment="1" applyProtection="1">
      <alignment horizontal="center" vertical="center"/>
      <protection locked="0"/>
    </xf>
    <xf numFmtId="170" fontId="7" fillId="7" borderId="18" xfId="26" applyNumberFormat="1" applyFont="1" applyFill="1" applyBorder="1" applyAlignment="1" applyProtection="1">
      <alignment horizontal="center" vertical="center"/>
      <protection locked="0"/>
    </xf>
    <xf numFmtId="170" fontId="9" fillId="7" borderId="34" xfId="26" applyNumberFormat="1" applyFont="1" applyFill="1" applyBorder="1" applyAlignment="1" applyProtection="1">
      <alignment horizontal="center" vertical="center"/>
      <protection locked="0"/>
    </xf>
    <xf numFmtId="170" fontId="2" fillId="7" borderId="19" xfId="26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8" xfId="0" applyFill="1" applyBorder="1" applyProtection="1"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165" fontId="1" fillId="0" borderId="21" xfId="0" applyNumberFormat="1" applyFont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165" fontId="9" fillId="0" borderId="21" xfId="0" applyNumberFormat="1" applyFont="1" applyBorder="1" applyAlignment="1" applyProtection="1">
      <alignment horizontal="center" vertical="center"/>
      <protection locked="0"/>
    </xf>
    <xf numFmtId="165" fontId="1" fillId="0" borderId="21" xfId="0" applyNumberFormat="1" applyFont="1" applyBorder="1" applyAlignment="1" applyProtection="1">
      <alignment horizontal="center" vertical="center"/>
      <protection locked="0"/>
    </xf>
    <xf numFmtId="165" fontId="9" fillId="1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7" borderId="9" xfId="0" applyFont="1" applyFill="1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2" fillId="7" borderId="8" xfId="0" applyNumberFormat="1" applyFont="1" applyFill="1" applyBorder="1" applyAlignment="1" applyProtection="1">
      <alignment horizontal="center" vertical="center"/>
      <protection locked="0"/>
    </xf>
    <xf numFmtId="170" fontId="7" fillId="7" borderId="8" xfId="26" applyNumberFormat="1" applyFont="1" applyFill="1" applyBorder="1" applyAlignment="1" applyProtection="1">
      <alignment horizontal="center" vertical="center"/>
      <protection locked="0"/>
    </xf>
    <xf numFmtId="165" fontId="7" fillId="7" borderId="8" xfId="26" applyNumberFormat="1" applyFont="1" applyFill="1" applyBorder="1" applyAlignment="1" applyProtection="1">
      <alignment horizontal="center" vertical="center"/>
      <protection locked="0"/>
    </xf>
    <xf numFmtId="165" fontId="9" fillId="7" borderId="21" xfId="26" applyNumberFormat="1" applyFont="1" applyFill="1" applyBorder="1" applyAlignment="1" applyProtection="1">
      <alignment horizontal="center" vertical="center"/>
      <protection locked="0"/>
    </xf>
    <xf numFmtId="165" fontId="2" fillId="7" borderId="21" xfId="26" applyNumberFormat="1" applyFont="1" applyFill="1" applyBorder="1" applyAlignment="1" applyProtection="1">
      <alignment horizontal="center" vertical="center"/>
      <protection locked="0"/>
    </xf>
    <xf numFmtId="0" fontId="23" fillId="0" borderId="8" xfId="8" applyNumberFormat="1" applyFont="1" applyBorder="1" applyAlignment="1" applyProtection="1">
      <alignment horizontal="center" vertical="center"/>
      <protection locked="0"/>
    </xf>
    <xf numFmtId="49" fontId="23" fillId="0" borderId="8" xfId="8" applyNumberFormat="1" applyFont="1" applyBorder="1" applyAlignment="1" applyProtection="1">
      <alignment horizontal="center" vertical="center"/>
      <protection locked="0"/>
    </xf>
    <xf numFmtId="0" fontId="1" fillId="0" borderId="8" xfId="0" applyFont="1" applyFill="1" applyBorder="1" applyProtection="1">
      <protection locked="0"/>
    </xf>
    <xf numFmtId="165" fontId="9" fillId="0" borderId="21" xfId="0" applyNumberFormat="1" applyFont="1" applyBorder="1" applyAlignment="1" applyProtection="1">
      <alignment vertical="center"/>
      <protection locked="0"/>
    </xf>
    <xf numFmtId="165" fontId="0" fillId="0" borderId="21" xfId="0" applyNumberFormat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23" fillId="0" borderId="8" xfId="8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9" fillId="0" borderId="21" xfId="0" applyNumberFormat="1" applyFont="1" applyFill="1" applyBorder="1" applyAlignment="1" applyProtection="1">
      <alignment horizontal="center" vertical="center"/>
      <protection locked="0"/>
    </xf>
    <xf numFmtId="165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49" fontId="23" fillId="0" borderId="9" xfId="8" applyNumberFormat="1" applyFont="1" applyFill="1" applyBorder="1" applyAlignment="1" applyProtection="1">
      <alignment horizontal="left" vertical="center"/>
      <protection locked="0"/>
    </xf>
    <xf numFmtId="49" fontId="23" fillId="0" borderId="8" xfId="8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165" fontId="13" fillId="0" borderId="2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65" fontId="7" fillId="7" borderId="21" xfId="26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left" vertical="center"/>
      <protection locked="0"/>
    </xf>
    <xf numFmtId="0" fontId="2" fillId="7" borderId="22" xfId="0" applyFont="1" applyFill="1" applyBorder="1" applyAlignment="1" applyProtection="1">
      <alignment horizontal="left" vertical="center"/>
      <protection locked="0"/>
    </xf>
    <xf numFmtId="0" fontId="2" fillId="7" borderId="23" xfId="0" applyFont="1" applyFill="1" applyBorder="1" applyAlignment="1" applyProtection="1">
      <alignment horizontal="center" vertical="center"/>
      <protection locked="0"/>
    </xf>
    <xf numFmtId="0" fontId="2" fillId="7" borderId="23" xfId="0" applyNumberFormat="1" applyFont="1" applyFill="1" applyBorder="1" applyAlignment="1" applyProtection="1">
      <alignment horizontal="center" vertical="center"/>
      <protection locked="0"/>
    </xf>
    <xf numFmtId="172" fontId="7" fillId="7" borderId="23" xfId="0" applyNumberFormat="1" applyFont="1" applyFill="1" applyBorder="1" applyAlignment="1" applyProtection="1">
      <alignment horizontal="center" vertical="center"/>
      <protection locked="0"/>
    </xf>
    <xf numFmtId="172" fontId="9" fillId="7" borderId="36" xfId="0" applyNumberFormat="1" applyFont="1" applyFill="1" applyBorder="1" applyAlignment="1" applyProtection="1">
      <alignment horizontal="center" vertical="center"/>
      <protection locked="0"/>
    </xf>
    <xf numFmtId="172" fontId="2" fillId="7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165" fontId="9" fillId="7" borderId="21" xfId="0" applyNumberFormat="1" applyFont="1" applyFill="1" applyBorder="1" applyAlignment="1" applyProtection="1">
      <alignment horizontal="center" vertical="center"/>
      <protection locked="0"/>
    </xf>
    <xf numFmtId="165" fontId="2" fillId="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72" fontId="7" fillId="0" borderId="0" xfId="0" applyNumberFormat="1" applyFont="1" applyBorder="1" applyAlignment="1" applyProtection="1">
      <alignment horizontal="center" vertical="center"/>
      <protection locked="0"/>
    </xf>
    <xf numFmtId="172" fontId="0" fillId="0" borderId="0" xfId="0" applyNumberFormat="1" applyBorder="1" applyAlignment="1" applyProtection="1">
      <alignment horizontal="center" vertical="center"/>
      <protection locked="0"/>
    </xf>
    <xf numFmtId="172" fontId="9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170" fontId="9" fillId="10" borderId="0" xfId="0" applyNumberFormat="1" applyFont="1" applyFill="1" applyBorder="1" applyAlignment="1" applyProtection="1">
      <alignment horizontal="center" wrapText="1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1" fontId="9" fillId="8" borderId="14" xfId="0" applyNumberFormat="1" applyFont="1" applyFill="1" applyBorder="1" applyAlignment="1" applyProtection="1">
      <alignment horizontal="center" vertical="center"/>
      <protection locked="0"/>
    </xf>
    <xf numFmtId="172" fontId="9" fillId="8" borderId="4" xfId="0" applyNumberFormat="1" applyFont="1" applyFill="1" applyBorder="1" applyAlignment="1" applyProtection="1">
      <alignment horizontal="center" vertical="center" wrapText="1"/>
      <protection locked="0"/>
    </xf>
    <xf numFmtId="165" fontId="9" fillId="10" borderId="14" xfId="0" applyNumberFormat="1" applyFont="1" applyFill="1" applyBorder="1" applyAlignment="1" applyProtection="1">
      <alignment horizontal="center" vertical="center"/>
      <protection locked="0"/>
    </xf>
    <xf numFmtId="172" fontId="9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172" fontId="9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5" fontId="7" fillId="0" borderId="8" xfId="0" applyNumberFormat="1" applyFont="1" applyBorder="1" applyAlignment="1" applyProtection="1">
      <alignment horizontal="center" vertical="center"/>
      <protection hidden="1"/>
    </xf>
    <xf numFmtId="165" fontId="7" fillId="0" borderId="8" xfId="0" applyNumberFormat="1" applyFont="1" applyBorder="1" applyAlignment="1" applyProtection="1">
      <alignment vertical="center"/>
      <protection hidden="1"/>
    </xf>
    <xf numFmtId="165" fontId="7" fillId="0" borderId="8" xfId="0" applyNumberFormat="1" applyFont="1" applyFill="1" applyBorder="1" applyAlignment="1" applyProtection="1">
      <alignment vertical="center"/>
      <protection hidden="1"/>
    </xf>
    <xf numFmtId="165" fontId="9" fillId="0" borderId="8" xfId="0" applyNumberFormat="1" applyFont="1" applyBorder="1" applyAlignment="1" applyProtection="1">
      <alignment horizontal="center" vertical="center"/>
      <protection hidden="1"/>
    </xf>
    <xf numFmtId="165" fontId="7" fillId="7" borderId="8" xfId="0" applyNumberFormat="1" applyFont="1" applyFill="1" applyBorder="1" applyAlignment="1" applyProtection="1">
      <alignment horizontal="center" vertical="center"/>
      <protection hidden="1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165" fontId="7" fillId="0" borderId="27" xfId="0" applyNumberFormat="1" applyFont="1" applyBorder="1" applyAlignment="1" applyProtection="1">
      <alignment horizontal="center" vertical="center"/>
      <protection hidden="1"/>
    </xf>
    <xf numFmtId="165" fontId="7" fillId="0" borderId="38" xfId="0" applyNumberFormat="1" applyFont="1" applyBorder="1" applyAlignment="1" applyProtection="1">
      <alignment horizontal="center" vertical="center"/>
      <protection hidden="1"/>
    </xf>
    <xf numFmtId="165" fontId="7" fillId="0" borderId="26" xfId="0" applyNumberFormat="1" applyFont="1" applyBorder="1" applyAlignment="1" applyProtection="1">
      <alignment horizontal="center" vertical="center"/>
      <protection hidden="1"/>
    </xf>
    <xf numFmtId="165" fontId="1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38" xfId="0" applyNumberFormat="1" applyFont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horizontal="center" vertical="center"/>
      <protection locked="0"/>
    </xf>
    <xf numFmtId="165" fontId="1" fillId="0" borderId="28" xfId="0" applyNumberFormat="1" applyFont="1" applyBorder="1" applyAlignment="1" applyProtection="1">
      <alignment horizontal="center" vertical="center"/>
      <protection locked="0"/>
    </xf>
    <xf numFmtId="165" fontId="1" fillId="0" borderId="39" xfId="0" applyNumberFormat="1" applyFont="1" applyBorder="1" applyAlignment="1" applyProtection="1">
      <alignment horizontal="center" vertical="center"/>
      <protection locked="0"/>
    </xf>
    <xf numFmtId="165" fontId="1" fillId="0" borderId="30" xfId="0" applyNumberFormat="1" applyFont="1" applyBorder="1" applyAlignment="1" applyProtection="1">
      <alignment horizontal="center" vertical="center"/>
      <protection locked="0"/>
    </xf>
    <xf numFmtId="165" fontId="9" fillId="10" borderId="28" xfId="0" applyNumberFormat="1" applyFont="1" applyFill="1" applyBorder="1" applyAlignment="1" applyProtection="1">
      <alignment horizontal="center" vertical="center"/>
      <protection locked="0"/>
    </xf>
    <xf numFmtId="165" fontId="9" fillId="10" borderId="39" xfId="0" applyNumberFormat="1" applyFont="1" applyFill="1" applyBorder="1" applyAlignment="1" applyProtection="1">
      <alignment horizontal="center" vertical="center"/>
      <protection locked="0"/>
    </xf>
    <xf numFmtId="165" fontId="9" fillId="10" borderId="30" xfId="0" applyNumberFormat="1" applyFont="1" applyFill="1" applyBorder="1" applyAlignment="1" applyProtection="1">
      <alignment horizontal="center" vertical="center"/>
      <protection locked="0"/>
    </xf>
    <xf numFmtId="165" fontId="9" fillId="10" borderId="21" xfId="0" applyNumberFormat="1" applyFont="1" applyFill="1" applyBorder="1" applyAlignment="1" applyProtection="1">
      <alignment horizontal="center" vertical="center"/>
      <protection locked="0"/>
    </xf>
    <xf numFmtId="165" fontId="1" fillId="0" borderId="43" xfId="0" applyNumberFormat="1" applyFont="1" applyBorder="1" applyAlignment="1" applyProtection="1">
      <alignment horizontal="center" vertical="center"/>
      <protection locked="0"/>
    </xf>
    <xf numFmtId="165" fontId="1" fillId="0" borderId="44" xfId="0" applyNumberFormat="1" applyFont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7" fillId="0" borderId="27" xfId="0" applyNumberFormat="1" applyFont="1" applyFill="1" applyBorder="1" applyAlignment="1" applyProtection="1">
      <alignment horizontal="center" vertical="center"/>
      <protection hidden="1"/>
    </xf>
    <xf numFmtId="165" fontId="7" fillId="0" borderId="38" xfId="0" applyNumberFormat="1" applyFont="1" applyFill="1" applyBorder="1" applyAlignment="1" applyProtection="1">
      <alignment horizontal="center" vertical="center"/>
      <protection hidden="1"/>
    </xf>
    <xf numFmtId="165" fontId="7" fillId="0" borderId="26" xfId="0" applyNumberFormat="1" applyFont="1" applyFill="1" applyBorder="1" applyAlignment="1" applyProtection="1">
      <alignment horizontal="center" vertical="center"/>
      <protection hidden="1"/>
    </xf>
    <xf numFmtId="165" fontId="1" fillId="0" borderId="21" xfId="0" applyNumberFormat="1" applyFont="1" applyFill="1" applyBorder="1" applyAlignment="1" applyProtection="1">
      <alignment horizontal="center" vertical="center"/>
      <protection locked="0"/>
    </xf>
    <xf numFmtId="165" fontId="9" fillId="10" borderId="8" xfId="0" applyNumberFormat="1" applyFont="1" applyFill="1" applyBorder="1" applyAlignment="1" applyProtection="1">
      <alignment horizontal="center" vertical="center"/>
      <protection locked="0"/>
    </xf>
    <xf numFmtId="0" fontId="14" fillId="9" borderId="40" xfId="0" applyFont="1" applyFill="1" applyBorder="1" applyAlignment="1" applyProtection="1">
      <alignment horizontal="center" vertical="center"/>
      <protection locked="0"/>
    </xf>
    <xf numFmtId="0" fontId="14" fillId="9" borderId="27" xfId="0" applyFont="1" applyFill="1" applyBorder="1" applyAlignment="1" applyProtection="1">
      <alignment horizontal="center" vertical="center"/>
      <protection locked="0"/>
    </xf>
    <xf numFmtId="0" fontId="14" fillId="9" borderId="35" xfId="0" applyFont="1" applyFill="1" applyBorder="1" applyAlignment="1" applyProtection="1">
      <alignment horizontal="center" vertical="center"/>
      <protection locked="0"/>
    </xf>
    <xf numFmtId="0" fontId="14" fillId="9" borderId="28" xfId="0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165" fontId="7" fillId="0" borderId="42" xfId="0" applyNumberFormat="1" applyFont="1" applyBorder="1" applyAlignment="1" applyProtection="1">
      <alignment horizontal="center" vertical="center"/>
      <protection hidden="1"/>
    </xf>
    <xf numFmtId="165" fontId="1" fillId="0" borderId="29" xfId="0" applyNumberFormat="1" applyFont="1" applyBorder="1" applyAlignment="1" applyProtection="1">
      <alignment horizontal="center" vertical="center"/>
      <protection locked="0"/>
    </xf>
    <xf numFmtId="165" fontId="9" fillId="10" borderId="29" xfId="0" applyNumberFormat="1" applyFont="1" applyFill="1" applyBorder="1" applyAlignment="1" applyProtection="1">
      <alignment horizontal="center" vertical="center"/>
      <protection locked="0"/>
    </xf>
    <xf numFmtId="165" fontId="7" fillId="0" borderId="8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1" fillId="0" borderId="38" xfId="0" applyNumberFormat="1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65" fontId="1" fillId="0" borderId="38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0" borderId="39" xfId="0" applyNumberFormat="1" applyFont="1" applyFill="1" applyBorder="1" applyAlignment="1" applyProtection="1">
      <alignment horizontal="center" vertical="center"/>
    </xf>
    <xf numFmtId="165" fontId="1" fillId="0" borderId="30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28" xfId="0" applyNumberFormat="1" applyFont="1" applyFill="1" applyBorder="1" applyAlignment="1" applyProtection="1">
      <alignment horizontal="center" vertical="center"/>
    </xf>
    <xf numFmtId="0" fontId="7" fillId="0" borderId="27" xfId="22" applyNumberFormat="1" applyFont="1" applyFill="1" applyBorder="1" applyAlignment="1">
      <alignment horizontal="center" vertical="center"/>
    </xf>
    <xf numFmtId="0" fontId="7" fillId="0" borderId="38" xfId="22" applyNumberFormat="1" applyFont="1" applyFill="1" applyBorder="1" applyAlignment="1">
      <alignment horizontal="center" vertical="center"/>
    </xf>
    <xf numFmtId="0" fontId="7" fillId="0" borderId="26" xfId="22" applyNumberFormat="1" applyFont="1" applyFill="1" applyBorder="1" applyAlignment="1">
      <alignment horizontal="center" vertical="center"/>
    </xf>
    <xf numFmtId="165" fontId="7" fillId="0" borderId="27" xfId="22" applyNumberFormat="1" applyFont="1" applyFill="1" applyBorder="1" applyAlignment="1">
      <alignment horizontal="center" vertical="center"/>
    </xf>
    <xf numFmtId="165" fontId="7" fillId="0" borderId="38" xfId="22" applyNumberFormat="1" applyFont="1" applyFill="1" applyBorder="1" applyAlignment="1">
      <alignment horizontal="center" vertical="center"/>
    </xf>
    <xf numFmtId="165" fontId="7" fillId="0" borderId="26" xfId="22" applyNumberFormat="1" applyFont="1" applyFill="1" applyBorder="1" applyAlignment="1">
      <alignment horizontal="center" vertical="center"/>
    </xf>
    <xf numFmtId="165" fontId="1" fillId="0" borderId="28" xfId="22" applyNumberFormat="1" applyFont="1" applyFill="1" applyBorder="1" applyAlignment="1">
      <alignment horizontal="center" vertical="center"/>
    </xf>
    <xf numFmtId="165" fontId="1" fillId="0" borderId="39" xfId="22" applyNumberFormat="1" applyFont="1" applyFill="1" applyBorder="1" applyAlignment="1">
      <alignment horizontal="center" vertical="center"/>
    </xf>
    <xf numFmtId="165" fontId="1" fillId="0" borderId="30" xfId="22" applyNumberFormat="1" applyFont="1" applyFill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165" fontId="7" fillId="0" borderId="38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0" fontId="7" fillId="0" borderId="8" xfId="22" applyNumberFormat="1" applyFont="1" applyFill="1" applyBorder="1" applyAlignment="1">
      <alignment horizontal="center" vertical="center"/>
    </xf>
    <xf numFmtId="165" fontId="7" fillId="0" borderId="8" xfId="22" applyNumberFormat="1" applyFont="1" applyFill="1" applyBorder="1" applyAlignment="1">
      <alignment horizontal="center" vertical="center"/>
    </xf>
    <xf numFmtId="165" fontId="1" fillId="0" borderId="21" xfId="22" applyNumberFormat="1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165" fontId="1" fillId="0" borderId="21" xfId="0" applyNumberFormat="1" applyFont="1" applyBorder="1" applyAlignment="1" applyProtection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9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5" fillId="0" borderId="28" xfId="0" applyNumberFormat="1" applyFont="1" applyBorder="1" applyAlignment="1" applyProtection="1">
      <alignment horizontal="center" vertical="center"/>
    </xf>
    <xf numFmtId="165" fontId="5" fillId="0" borderId="39" xfId="0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center" vertical="center"/>
    </xf>
    <xf numFmtId="165" fontId="5" fillId="0" borderId="21" xfId="0" applyNumberFormat="1" applyFont="1" applyBorder="1" applyAlignment="1" applyProtection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3" fillId="0" borderId="38" xfId="0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 applyProtection="1">
      <alignment horizontal="center" vertical="center"/>
    </xf>
    <xf numFmtId="165" fontId="3" fillId="0" borderId="21" xfId="0" applyNumberFormat="1" applyFont="1" applyBorder="1" applyAlignment="1" applyProtection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 applyProtection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0" fontId="3" fillId="0" borderId="8" xfId="17" applyFont="1" applyBorder="1" applyAlignment="1" applyProtection="1">
      <alignment horizontal="center" vertical="center"/>
    </xf>
    <xf numFmtId="0" fontId="5" fillId="0" borderId="8" xfId="17" applyFont="1" applyBorder="1" applyAlignment="1" applyProtection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165" fontId="9" fillId="0" borderId="28" xfId="0" applyNumberFormat="1" applyFont="1" applyFill="1" applyBorder="1" applyAlignment="1" applyProtection="1">
      <alignment horizontal="center" vertical="center"/>
    </xf>
    <xf numFmtId="165" fontId="9" fillId="0" borderId="39" xfId="0" applyNumberFormat="1" applyFont="1" applyFill="1" applyBorder="1" applyAlignment="1" applyProtection="1">
      <alignment horizontal="center" vertical="center"/>
    </xf>
    <xf numFmtId="165" fontId="9" fillId="0" borderId="30" xfId="0" applyNumberFormat="1" applyFont="1" applyFill="1" applyBorder="1" applyAlignment="1" applyProtection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1" fillId="13" borderId="8" xfId="29" applyFont="1" applyFill="1" applyBorder="1" applyAlignment="1" applyProtection="1">
      <alignment horizontal="center" vertical="center"/>
      <protection hidden="1"/>
    </xf>
    <xf numFmtId="3" fontId="1" fillId="13" borderId="27" xfId="29" applyNumberFormat="1" applyFont="1" applyFill="1" applyBorder="1" applyAlignment="1" applyProtection="1">
      <alignment horizontal="center" vertical="center"/>
      <protection hidden="1"/>
    </xf>
    <xf numFmtId="3" fontId="1" fillId="13" borderId="38" xfId="29" applyNumberFormat="1" applyFont="1" applyFill="1" applyBorder="1" applyAlignment="1" applyProtection="1">
      <alignment horizontal="center" vertical="center"/>
      <protection hidden="1"/>
    </xf>
    <xf numFmtId="3" fontId="1" fillId="13" borderId="26" xfId="29" applyNumberFormat="1" applyFont="1" applyFill="1" applyBorder="1" applyAlignment="1" applyProtection="1">
      <alignment horizontal="center" vertical="center"/>
      <protection hidden="1"/>
    </xf>
    <xf numFmtId="1" fontId="7" fillId="13" borderId="8" xfId="29" applyNumberFormat="1" applyFont="1" applyFill="1" applyBorder="1" applyAlignment="1" applyProtection="1">
      <alignment horizontal="center" vertical="center"/>
      <protection hidden="1"/>
    </xf>
    <xf numFmtId="0" fontId="7" fillId="13" borderId="8" xfId="29" applyFont="1" applyFill="1" applyBorder="1" applyAlignment="1" applyProtection="1">
      <alignment horizontal="center" vertical="center"/>
      <protection hidden="1"/>
    </xf>
    <xf numFmtId="0" fontId="3" fillId="13" borderId="27" xfId="29" applyFont="1" applyFill="1" applyBorder="1" applyAlignment="1" applyProtection="1">
      <alignment horizontal="center" vertical="center"/>
      <protection hidden="1"/>
    </xf>
    <xf numFmtId="0" fontId="3" fillId="13" borderId="38" xfId="29" applyFont="1" applyFill="1" applyBorder="1" applyAlignment="1" applyProtection="1">
      <alignment horizontal="center" vertical="center"/>
      <protection hidden="1"/>
    </xf>
    <xf numFmtId="0" fontId="3" fillId="13" borderId="26" xfId="29" applyFont="1" applyFill="1" applyBorder="1" applyAlignment="1" applyProtection="1">
      <alignment horizontal="center" vertical="center"/>
      <protection hidden="1"/>
    </xf>
  </cellXfs>
  <cellStyles count="30">
    <cellStyle name="Euro" xfId="1"/>
    <cellStyle name="Prozent 2" xfId="2"/>
    <cellStyle name="Standard 2" xfId="3"/>
    <cellStyle name="Standard 2 2" xfId="4"/>
    <cellStyle name="Standard 3" xfId="5"/>
    <cellStyle name="Standard 3 2" xfId="6"/>
    <cellStyle name="Standard_KollTech 2007_08" xfId="7"/>
    <cellStyle name="Standard_pruchase order" xfId="8"/>
    <cellStyle name="Standard_purchase order main" xfId="9"/>
    <cellStyle name="Standard_SK" xfId="10"/>
    <cellStyle name="Денежный" xfId="11" builtinId="4"/>
    <cellStyle name="Обычный" xfId="0" builtinId="0"/>
    <cellStyle name="Обычный 10" xfId="29"/>
    <cellStyle name="Обычный 2" xfId="12"/>
    <cellStyle name="Обычный 2 2" xfId="13"/>
    <cellStyle name="Обычный 3" xfId="14"/>
    <cellStyle name="Обычный 4" xfId="15"/>
    <cellStyle name="Обычный_proposal1_russia_pricelist_softgoods_0809" xfId="16"/>
    <cellStyle name="Обычный_Бланк заказа Fischer Nordic аксуссуары  Москва 08-09" xfId="17"/>
    <cellStyle name="Обычный_Лист1" xfId="18"/>
    <cellStyle name="Обычный_Лист1 2" xfId="19"/>
    <cellStyle name="Обычный_Лист1_1" xfId="28"/>
    <cellStyle name="Плохой" xfId="20" builtinId="27"/>
    <cellStyle name="Процентный 2" xfId="21"/>
    <cellStyle name="Финансовый" xfId="22" builtinId="3"/>
    <cellStyle name="Финансовый 2" xfId="23"/>
    <cellStyle name="Финансовый 3" xfId="24"/>
    <cellStyle name="Финансовый 4" xfId="25"/>
    <cellStyle name="Финансовый 5" xfId="26"/>
    <cellStyle name="Финансовый_Бланк заказа Fischer Nordic аксуссуары  Москва 08-09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161925</xdr:rowOff>
    </xdr:from>
    <xdr:ext cx="1571625" cy="428625"/>
    <xdr:pic>
      <xdr:nvPicPr>
        <xdr:cNvPr id="2" name="Рисунок 2" descr="http://www.grupomoron.com/img/biontech-titul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71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9"/>
  <sheetViews>
    <sheetView tabSelected="1" zoomScale="80" zoomScaleNormal="80" workbookViewId="0">
      <pane ySplit="1" topLeftCell="A2" activePane="bottomLeft" state="frozen"/>
      <selection pane="bottomLeft" activeCell="E301" sqref="E301"/>
    </sheetView>
  </sheetViews>
  <sheetFormatPr defaultColWidth="11.42578125" defaultRowHeight="14.25" x14ac:dyDescent="0.2"/>
  <cols>
    <col min="1" max="1" width="50" style="540" customWidth="1"/>
    <col min="2" max="2" width="15.7109375" style="622" customWidth="1"/>
    <col min="3" max="3" width="12" style="552" customWidth="1"/>
    <col min="4" max="4" width="11.42578125" style="622" customWidth="1"/>
    <col min="5" max="5" width="12.140625" style="622" customWidth="1"/>
    <col min="6" max="6" width="14.42578125" style="622" customWidth="1"/>
    <col min="7" max="7" width="13.28515625" style="629" customWidth="1"/>
    <col min="8" max="8" width="13.5703125" style="630" customWidth="1"/>
    <col min="9" max="9" width="19.5703125" style="540" customWidth="1"/>
    <col min="10" max="10" width="15.85546875" style="602" customWidth="1"/>
    <col min="11" max="16384" width="11.42578125" style="540"/>
  </cols>
  <sheetData>
    <row r="1" spans="1:10" s="533" customFormat="1" ht="42" customHeight="1" thickBot="1" x14ac:dyDescent="0.25">
      <c r="A1" s="24" t="s">
        <v>6</v>
      </c>
      <c r="B1" s="106" t="s">
        <v>182</v>
      </c>
      <c r="C1" s="25" t="s">
        <v>7</v>
      </c>
      <c r="D1" s="26" t="s">
        <v>8</v>
      </c>
      <c r="E1" s="425" t="s">
        <v>9</v>
      </c>
      <c r="F1" s="425" t="s">
        <v>9</v>
      </c>
      <c r="G1" s="338" t="s">
        <v>10</v>
      </c>
      <c r="H1" s="531" t="s">
        <v>98</v>
      </c>
      <c r="I1" s="339" t="s">
        <v>99</v>
      </c>
      <c r="J1" s="532" t="s">
        <v>100</v>
      </c>
    </row>
    <row r="2" spans="1:10" ht="15" x14ac:dyDescent="0.2">
      <c r="A2" s="534" t="s">
        <v>22</v>
      </c>
      <c r="B2" s="535"/>
      <c r="C2" s="536"/>
      <c r="D2" s="535"/>
      <c r="E2" s="536"/>
      <c r="F2" s="536"/>
      <c r="G2" s="537"/>
      <c r="H2" s="537"/>
      <c r="I2" s="538"/>
      <c r="J2" s="539"/>
    </row>
    <row r="3" spans="1:10" ht="15" customHeight="1" x14ac:dyDescent="0.2">
      <c r="A3" s="541" t="s">
        <v>467</v>
      </c>
      <c r="B3" s="542" t="s">
        <v>183</v>
      </c>
      <c r="C3" s="543" t="s">
        <v>468</v>
      </c>
      <c r="D3" s="544">
        <v>181</v>
      </c>
      <c r="E3" s="544"/>
      <c r="F3" s="544"/>
      <c r="G3" s="636">
        <f>SUM(E3:F5)</f>
        <v>0</v>
      </c>
      <c r="H3" s="637">
        <f>ROUND(J3*0.65,2)*(1+0.05)</f>
        <v>30712.5</v>
      </c>
      <c r="I3" s="647">
        <f>G3*H3</f>
        <v>0</v>
      </c>
      <c r="J3" s="545">
        <v>45000</v>
      </c>
    </row>
    <row r="4" spans="1:10" ht="15" customHeight="1" x14ac:dyDescent="0.2">
      <c r="A4" s="541" t="s">
        <v>467</v>
      </c>
      <c r="B4" s="542" t="s">
        <v>183</v>
      </c>
      <c r="C4" s="543" t="s">
        <v>468</v>
      </c>
      <c r="D4" s="544">
        <v>186</v>
      </c>
      <c r="E4" s="544"/>
      <c r="F4" s="544"/>
      <c r="G4" s="636"/>
      <c r="H4" s="638"/>
      <c r="I4" s="648"/>
      <c r="J4" s="545"/>
    </row>
    <row r="5" spans="1:10" ht="15" customHeight="1" x14ac:dyDescent="0.2">
      <c r="A5" s="541" t="s">
        <v>467</v>
      </c>
      <c r="B5" s="542" t="s">
        <v>183</v>
      </c>
      <c r="C5" s="543" t="s">
        <v>468</v>
      </c>
      <c r="D5" s="544">
        <v>191</v>
      </c>
      <c r="E5" s="544"/>
      <c r="F5" s="544"/>
      <c r="G5" s="636"/>
      <c r="H5" s="639"/>
      <c r="I5" s="649"/>
      <c r="J5" s="545"/>
    </row>
    <row r="6" spans="1:10" ht="15" customHeight="1" x14ac:dyDescent="0.2">
      <c r="A6" s="546"/>
      <c r="B6" s="542"/>
      <c r="C6" s="544"/>
      <c r="D6" s="543"/>
      <c r="E6" s="544"/>
      <c r="F6" s="544"/>
      <c r="G6" s="547"/>
      <c r="H6" s="631"/>
      <c r="I6" s="548"/>
      <c r="J6" s="549"/>
    </row>
    <row r="7" spans="1:10" ht="15" customHeight="1" x14ac:dyDescent="0.2">
      <c r="A7" s="541" t="s">
        <v>469</v>
      </c>
      <c r="B7" s="542" t="s">
        <v>183</v>
      </c>
      <c r="C7" s="543" t="s">
        <v>470</v>
      </c>
      <c r="D7" s="544">
        <v>181</v>
      </c>
      <c r="E7" s="544"/>
      <c r="F7" s="544"/>
      <c r="G7" s="636">
        <f>SUM(E7:F9)</f>
        <v>0</v>
      </c>
      <c r="H7" s="637">
        <f>ROUND(J7*0.65,2)*(1+0.05)</f>
        <v>30712.5</v>
      </c>
      <c r="I7" s="650">
        <f>G7*H7</f>
        <v>0</v>
      </c>
      <c r="J7" s="640">
        <v>45000</v>
      </c>
    </row>
    <row r="8" spans="1:10" ht="15" customHeight="1" x14ac:dyDescent="0.2">
      <c r="A8" s="541" t="s">
        <v>469</v>
      </c>
      <c r="B8" s="542" t="s">
        <v>183</v>
      </c>
      <c r="C8" s="543" t="s">
        <v>470</v>
      </c>
      <c r="D8" s="544">
        <v>186</v>
      </c>
      <c r="E8" s="544"/>
      <c r="F8" s="544"/>
      <c r="G8" s="636"/>
      <c r="H8" s="638"/>
      <c r="I8" s="650"/>
      <c r="J8" s="640"/>
    </row>
    <row r="9" spans="1:10" ht="15" customHeight="1" x14ac:dyDescent="0.2">
      <c r="A9" s="541" t="s">
        <v>469</v>
      </c>
      <c r="B9" s="542" t="s">
        <v>183</v>
      </c>
      <c r="C9" s="543" t="s">
        <v>470</v>
      </c>
      <c r="D9" s="544">
        <v>191</v>
      </c>
      <c r="E9" s="544"/>
      <c r="F9" s="544"/>
      <c r="G9" s="636"/>
      <c r="H9" s="639"/>
      <c r="I9" s="650"/>
      <c r="J9" s="640"/>
    </row>
    <row r="10" spans="1:10" ht="15" customHeight="1" x14ac:dyDescent="0.2">
      <c r="A10" s="546"/>
      <c r="B10" s="542"/>
      <c r="C10" s="544"/>
      <c r="D10" s="543"/>
      <c r="E10" s="544"/>
      <c r="F10" s="544"/>
      <c r="G10" s="547"/>
      <c r="H10" s="631"/>
      <c r="I10" s="548"/>
      <c r="J10" s="549"/>
    </row>
    <row r="11" spans="1:10" ht="12.75" customHeight="1" x14ac:dyDescent="0.2">
      <c r="A11" s="541" t="s">
        <v>471</v>
      </c>
      <c r="B11" s="542" t="s">
        <v>183</v>
      </c>
      <c r="C11" s="543" t="s">
        <v>472</v>
      </c>
      <c r="D11" s="544">
        <v>171</v>
      </c>
      <c r="E11" s="544"/>
      <c r="F11" s="544"/>
      <c r="G11" s="636">
        <f>SUM(E11:F15)</f>
        <v>0</v>
      </c>
      <c r="H11" s="637">
        <f>ROUND(J11*0.65,2)*(1+0.05)</f>
        <v>30712.5</v>
      </c>
      <c r="I11" s="650">
        <f>G11*H11</f>
        <v>0</v>
      </c>
      <c r="J11" s="640">
        <v>45000</v>
      </c>
    </row>
    <row r="12" spans="1:10" ht="15" customHeight="1" x14ac:dyDescent="0.2">
      <c r="A12" s="541" t="s">
        <v>471</v>
      </c>
      <c r="B12" s="542" t="s">
        <v>183</v>
      </c>
      <c r="C12" s="543" t="s">
        <v>472</v>
      </c>
      <c r="D12" s="544">
        <v>176</v>
      </c>
      <c r="E12" s="544"/>
      <c r="F12" s="544"/>
      <c r="G12" s="636"/>
      <c r="H12" s="638"/>
      <c r="I12" s="650"/>
      <c r="J12" s="640"/>
    </row>
    <row r="13" spans="1:10" ht="15" customHeight="1" x14ac:dyDescent="0.2">
      <c r="A13" s="541" t="s">
        <v>471</v>
      </c>
      <c r="B13" s="542" t="s">
        <v>183</v>
      </c>
      <c r="C13" s="543" t="s">
        <v>472</v>
      </c>
      <c r="D13" s="544">
        <v>181</v>
      </c>
      <c r="E13" s="544"/>
      <c r="F13" s="544"/>
      <c r="G13" s="636"/>
      <c r="H13" s="638"/>
      <c r="I13" s="650"/>
      <c r="J13" s="640"/>
    </row>
    <row r="14" spans="1:10" ht="15" customHeight="1" x14ac:dyDescent="0.2">
      <c r="A14" s="541" t="s">
        <v>471</v>
      </c>
      <c r="B14" s="542" t="s">
        <v>183</v>
      </c>
      <c r="C14" s="543" t="s">
        <v>472</v>
      </c>
      <c r="D14" s="544">
        <v>186</v>
      </c>
      <c r="E14" s="544"/>
      <c r="F14" s="544"/>
      <c r="G14" s="636"/>
      <c r="H14" s="638"/>
      <c r="I14" s="650"/>
      <c r="J14" s="640"/>
    </row>
    <row r="15" spans="1:10" ht="15" customHeight="1" x14ac:dyDescent="0.2">
      <c r="A15" s="541" t="s">
        <v>471</v>
      </c>
      <c r="B15" s="542" t="s">
        <v>183</v>
      </c>
      <c r="C15" s="543" t="s">
        <v>472</v>
      </c>
      <c r="D15" s="544">
        <v>191</v>
      </c>
      <c r="E15" s="544"/>
      <c r="F15" s="544"/>
      <c r="G15" s="636"/>
      <c r="H15" s="639"/>
      <c r="I15" s="650"/>
      <c r="J15" s="640"/>
    </row>
    <row r="16" spans="1:10" ht="15" customHeight="1" x14ac:dyDescent="0.2">
      <c r="A16" s="546"/>
      <c r="B16" s="543"/>
      <c r="C16" s="544"/>
      <c r="D16" s="543"/>
      <c r="E16" s="544"/>
      <c r="F16" s="544"/>
      <c r="G16" s="547"/>
      <c r="H16" s="632"/>
      <c r="I16" s="548"/>
      <c r="J16" s="549"/>
    </row>
    <row r="17" spans="1:10" ht="15" customHeight="1" x14ac:dyDescent="0.2">
      <c r="A17" s="541" t="s">
        <v>473</v>
      </c>
      <c r="B17" s="542" t="s">
        <v>183</v>
      </c>
      <c r="C17" s="543" t="s">
        <v>474</v>
      </c>
      <c r="D17" s="544">
        <v>171</v>
      </c>
      <c r="E17" s="544"/>
      <c r="F17" s="544"/>
      <c r="G17" s="641">
        <f>SUM(E17:F21)</f>
        <v>0</v>
      </c>
      <c r="H17" s="637">
        <f>ROUND(J17*0.65,2)*(1+0.05)</f>
        <v>30712.5</v>
      </c>
      <c r="I17" s="647">
        <f>G17*H17</f>
        <v>0</v>
      </c>
      <c r="J17" s="644">
        <v>45000</v>
      </c>
    </row>
    <row r="18" spans="1:10" ht="15" customHeight="1" x14ac:dyDescent="0.2">
      <c r="A18" s="541" t="s">
        <v>473</v>
      </c>
      <c r="B18" s="542" t="s">
        <v>183</v>
      </c>
      <c r="C18" s="543" t="s">
        <v>474</v>
      </c>
      <c r="D18" s="544">
        <v>176</v>
      </c>
      <c r="E18" s="544"/>
      <c r="F18" s="544"/>
      <c r="G18" s="642"/>
      <c r="H18" s="638"/>
      <c r="I18" s="648"/>
      <c r="J18" s="645"/>
    </row>
    <row r="19" spans="1:10" ht="15" customHeight="1" x14ac:dyDescent="0.2">
      <c r="A19" s="541" t="s">
        <v>473</v>
      </c>
      <c r="B19" s="542" t="s">
        <v>183</v>
      </c>
      <c r="C19" s="543" t="s">
        <v>474</v>
      </c>
      <c r="D19" s="544">
        <v>181</v>
      </c>
      <c r="E19" s="544"/>
      <c r="F19" s="544"/>
      <c r="G19" s="642"/>
      <c r="H19" s="638"/>
      <c r="I19" s="648"/>
      <c r="J19" s="645"/>
    </row>
    <row r="20" spans="1:10" ht="15" customHeight="1" x14ac:dyDescent="0.2">
      <c r="A20" s="541" t="s">
        <v>473</v>
      </c>
      <c r="B20" s="542" t="s">
        <v>183</v>
      </c>
      <c r="C20" s="543" t="s">
        <v>474</v>
      </c>
      <c r="D20" s="544">
        <v>186</v>
      </c>
      <c r="E20" s="544"/>
      <c r="F20" s="544"/>
      <c r="G20" s="642"/>
      <c r="H20" s="638"/>
      <c r="I20" s="648"/>
      <c r="J20" s="645"/>
    </row>
    <row r="21" spans="1:10" ht="15" customHeight="1" x14ac:dyDescent="0.2">
      <c r="A21" s="541" t="s">
        <v>473</v>
      </c>
      <c r="B21" s="542" t="s">
        <v>183</v>
      </c>
      <c r="C21" s="543" t="s">
        <v>474</v>
      </c>
      <c r="D21" s="544">
        <v>191</v>
      </c>
      <c r="E21" s="544"/>
      <c r="F21" s="544"/>
      <c r="G21" s="643"/>
      <c r="H21" s="639"/>
      <c r="I21" s="649"/>
      <c r="J21" s="646"/>
    </row>
    <row r="22" spans="1:10" ht="15" customHeight="1" x14ac:dyDescent="0.2">
      <c r="A22" s="546"/>
      <c r="B22" s="543"/>
      <c r="C22" s="544"/>
      <c r="D22" s="543"/>
      <c r="E22" s="544"/>
      <c r="F22" s="544"/>
      <c r="G22" s="547"/>
      <c r="H22" s="632"/>
      <c r="I22" s="548"/>
      <c r="J22" s="549"/>
    </row>
    <row r="23" spans="1:10" ht="15" customHeight="1" x14ac:dyDescent="0.2">
      <c r="A23" s="541" t="s">
        <v>475</v>
      </c>
      <c r="B23" s="542" t="s">
        <v>183</v>
      </c>
      <c r="C23" s="543" t="s">
        <v>476</v>
      </c>
      <c r="D23" s="544">
        <v>191</v>
      </c>
      <c r="E23" s="544"/>
      <c r="F23" s="544"/>
      <c r="G23" s="547">
        <f>SUM(E23:F23)</f>
        <v>0</v>
      </c>
      <c r="H23" s="632">
        <f>ROUND(J23*0.65,2)*(1+0.05)</f>
        <v>30712.5</v>
      </c>
      <c r="I23" s="550">
        <f>G23*H23</f>
        <v>0</v>
      </c>
      <c r="J23" s="549">
        <v>45000</v>
      </c>
    </row>
    <row r="24" spans="1:10" ht="15" customHeight="1" x14ac:dyDescent="0.2">
      <c r="A24" s="546"/>
      <c r="B24" s="542"/>
      <c r="C24" s="551"/>
      <c r="D24" s="544"/>
      <c r="E24" s="544"/>
      <c r="F24" s="544"/>
      <c r="G24" s="547"/>
      <c r="H24" s="631"/>
      <c r="I24" s="548"/>
      <c r="J24" s="549"/>
    </row>
    <row r="25" spans="1:10" ht="15" customHeight="1" x14ac:dyDescent="0.2">
      <c r="A25" s="541" t="s">
        <v>477</v>
      </c>
      <c r="B25" s="542" t="s">
        <v>183</v>
      </c>
      <c r="C25" s="543" t="s">
        <v>478</v>
      </c>
      <c r="D25" s="544">
        <v>181</v>
      </c>
      <c r="E25" s="544"/>
      <c r="F25" s="544"/>
      <c r="G25" s="636">
        <f>SUM(E25:F27)</f>
        <v>0</v>
      </c>
      <c r="H25" s="637">
        <f>ROUND(J25*0.65,2)*(1+0.05)</f>
        <v>30712.5</v>
      </c>
      <c r="I25" s="650">
        <f>G25*H25</f>
        <v>0</v>
      </c>
      <c r="J25" s="640">
        <v>45000</v>
      </c>
    </row>
    <row r="26" spans="1:10" ht="15" customHeight="1" x14ac:dyDescent="0.2">
      <c r="A26" s="541" t="s">
        <v>477</v>
      </c>
      <c r="B26" s="542" t="s">
        <v>183</v>
      </c>
      <c r="C26" s="543" t="s">
        <v>478</v>
      </c>
      <c r="D26" s="544">
        <v>186</v>
      </c>
      <c r="E26" s="544"/>
      <c r="F26" s="544"/>
      <c r="G26" s="636"/>
      <c r="H26" s="638"/>
      <c r="I26" s="650"/>
      <c r="J26" s="640"/>
    </row>
    <row r="27" spans="1:10" ht="15" customHeight="1" x14ac:dyDescent="0.2">
      <c r="A27" s="541" t="s">
        <v>477</v>
      </c>
      <c r="B27" s="542" t="s">
        <v>183</v>
      </c>
      <c r="C27" s="543" t="s">
        <v>478</v>
      </c>
      <c r="D27" s="544">
        <v>191</v>
      </c>
      <c r="E27" s="544"/>
      <c r="F27" s="544"/>
      <c r="G27" s="636"/>
      <c r="H27" s="639"/>
      <c r="I27" s="650"/>
      <c r="J27" s="640"/>
    </row>
    <row r="28" spans="1:10" ht="15" customHeight="1" x14ac:dyDescent="0.2">
      <c r="A28" s="546"/>
      <c r="B28" s="542"/>
      <c r="C28" s="551"/>
      <c r="D28" s="544"/>
      <c r="E28" s="544"/>
      <c r="F28" s="544"/>
      <c r="G28" s="547"/>
      <c r="H28" s="631"/>
      <c r="I28" s="548"/>
      <c r="J28" s="549"/>
    </row>
    <row r="29" spans="1:10" ht="12.75" customHeight="1" x14ac:dyDescent="0.2">
      <c r="A29" s="541" t="s">
        <v>479</v>
      </c>
      <c r="B29" s="542" t="s">
        <v>183</v>
      </c>
      <c r="C29" s="551" t="s">
        <v>480</v>
      </c>
      <c r="D29" s="544">
        <v>176</v>
      </c>
      <c r="E29" s="544"/>
      <c r="F29" s="544"/>
      <c r="G29" s="636">
        <f>SUM(E29:F32)</f>
        <v>0</v>
      </c>
      <c r="H29" s="637">
        <f>ROUND(J29*0.65,2)*(1+0.05)</f>
        <v>25252.5</v>
      </c>
      <c r="I29" s="650">
        <f>G29*H29</f>
        <v>0</v>
      </c>
      <c r="J29" s="640">
        <v>37000</v>
      </c>
    </row>
    <row r="30" spans="1:10" ht="15" customHeight="1" x14ac:dyDescent="0.2">
      <c r="A30" s="541" t="s">
        <v>479</v>
      </c>
      <c r="B30" s="542" t="s">
        <v>183</v>
      </c>
      <c r="C30" s="551" t="s">
        <v>480</v>
      </c>
      <c r="D30" s="544">
        <v>181</v>
      </c>
      <c r="E30" s="544"/>
      <c r="F30" s="544"/>
      <c r="G30" s="636"/>
      <c r="H30" s="638"/>
      <c r="I30" s="650"/>
      <c r="J30" s="640"/>
    </row>
    <row r="31" spans="1:10" ht="15" customHeight="1" x14ac:dyDescent="0.2">
      <c r="A31" s="541" t="s">
        <v>479</v>
      </c>
      <c r="B31" s="542" t="s">
        <v>183</v>
      </c>
      <c r="C31" s="551" t="s">
        <v>480</v>
      </c>
      <c r="D31" s="544">
        <v>186</v>
      </c>
      <c r="E31" s="544"/>
      <c r="F31" s="544"/>
      <c r="G31" s="636"/>
      <c r="H31" s="638"/>
      <c r="I31" s="650"/>
      <c r="J31" s="640"/>
    </row>
    <row r="32" spans="1:10" ht="15" customHeight="1" x14ac:dyDescent="0.2">
      <c r="A32" s="541" t="s">
        <v>479</v>
      </c>
      <c r="B32" s="542" t="s">
        <v>183</v>
      </c>
      <c r="C32" s="551" t="s">
        <v>480</v>
      </c>
      <c r="D32" s="544">
        <v>191</v>
      </c>
      <c r="E32" s="544"/>
      <c r="F32" s="544"/>
      <c r="G32" s="636"/>
      <c r="H32" s="639"/>
      <c r="I32" s="650"/>
      <c r="J32" s="640"/>
    </row>
    <row r="33" spans="1:10" ht="15" customHeight="1" x14ac:dyDescent="0.2">
      <c r="A33" s="546"/>
      <c r="B33" s="543"/>
      <c r="C33" s="544"/>
      <c r="D33" s="543"/>
      <c r="E33" s="544"/>
      <c r="F33" s="544"/>
      <c r="G33" s="547"/>
      <c r="H33" s="632"/>
      <c r="I33" s="548"/>
      <c r="J33" s="549"/>
    </row>
    <row r="34" spans="1:10" ht="15" customHeight="1" x14ac:dyDescent="0.2">
      <c r="A34" s="541" t="s">
        <v>481</v>
      </c>
      <c r="B34" s="542" t="s">
        <v>183</v>
      </c>
      <c r="C34" s="543" t="s">
        <v>482</v>
      </c>
      <c r="D34" s="544">
        <v>171</v>
      </c>
      <c r="E34" s="544"/>
      <c r="F34" s="544"/>
      <c r="G34" s="636">
        <f>SUM(E34:F38)</f>
        <v>0</v>
      </c>
      <c r="H34" s="637">
        <f>ROUND(J34*0.65,2)*(1+0.05)</f>
        <v>25252.5</v>
      </c>
      <c r="I34" s="650">
        <f>G34*H34</f>
        <v>0</v>
      </c>
      <c r="J34" s="640">
        <v>37000</v>
      </c>
    </row>
    <row r="35" spans="1:10" ht="13.5" customHeight="1" x14ac:dyDescent="0.2">
      <c r="A35" s="541" t="s">
        <v>481</v>
      </c>
      <c r="B35" s="542" t="s">
        <v>183</v>
      </c>
      <c r="C35" s="543" t="s">
        <v>482</v>
      </c>
      <c r="D35" s="544">
        <v>176</v>
      </c>
      <c r="E35" s="544"/>
      <c r="F35" s="544"/>
      <c r="G35" s="636"/>
      <c r="H35" s="638"/>
      <c r="I35" s="650"/>
      <c r="J35" s="640"/>
    </row>
    <row r="36" spans="1:10" ht="12.75" customHeight="1" x14ac:dyDescent="0.2">
      <c r="A36" s="541" t="s">
        <v>481</v>
      </c>
      <c r="B36" s="542" t="s">
        <v>183</v>
      </c>
      <c r="C36" s="543" t="s">
        <v>482</v>
      </c>
      <c r="D36" s="544">
        <v>181</v>
      </c>
      <c r="E36" s="544"/>
      <c r="F36" s="544"/>
      <c r="G36" s="636"/>
      <c r="H36" s="638"/>
      <c r="I36" s="650"/>
      <c r="J36" s="640"/>
    </row>
    <row r="37" spans="1:10" ht="12.75" customHeight="1" x14ac:dyDescent="0.2">
      <c r="A37" s="541" t="s">
        <v>481</v>
      </c>
      <c r="B37" s="542" t="s">
        <v>183</v>
      </c>
      <c r="C37" s="543" t="s">
        <v>482</v>
      </c>
      <c r="D37" s="544">
        <v>186</v>
      </c>
      <c r="E37" s="544"/>
      <c r="F37" s="544"/>
      <c r="G37" s="636"/>
      <c r="H37" s="638"/>
      <c r="I37" s="650"/>
      <c r="J37" s="640"/>
    </row>
    <row r="38" spans="1:10" s="552" customFormat="1" ht="15" customHeight="1" x14ac:dyDescent="0.2">
      <c r="A38" s="541" t="s">
        <v>481</v>
      </c>
      <c r="B38" s="542" t="s">
        <v>183</v>
      </c>
      <c r="C38" s="543" t="s">
        <v>482</v>
      </c>
      <c r="D38" s="544">
        <v>191</v>
      </c>
      <c r="E38" s="544"/>
      <c r="F38" s="544"/>
      <c r="G38" s="636"/>
      <c r="H38" s="639"/>
      <c r="I38" s="650"/>
      <c r="J38" s="640"/>
    </row>
    <row r="39" spans="1:10" s="552" customFormat="1" ht="15" customHeight="1" x14ac:dyDescent="0.2">
      <c r="A39" s="546"/>
      <c r="B39" s="543"/>
      <c r="C39" s="544"/>
      <c r="D39" s="543"/>
      <c r="E39" s="544"/>
      <c r="F39" s="544"/>
      <c r="G39" s="547"/>
      <c r="H39" s="632"/>
      <c r="I39" s="548"/>
      <c r="J39" s="549"/>
    </row>
    <row r="40" spans="1:10" s="552" customFormat="1" ht="15" customHeight="1" x14ac:dyDescent="0.2">
      <c r="A40" s="541" t="s">
        <v>483</v>
      </c>
      <c r="B40" s="542" t="s">
        <v>183</v>
      </c>
      <c r="C40" s="543" t="s">
        <v>484</v>
      </c>
      <c r="D40" s="544">
        <v>171</v>
      </c>
      <c r="E40" s="544"/>
      <c r="F40" s="544"/>
      <c r="G40" s="641">
        <f>SUM(E40:F44)</f>
        <v>0</v>
      </c>
      <c r="H40" s="637">
        <f>ROUND(J40*0.65,2)*(1+0.05)</f>
        <v>25252.5</v>
      </c>
      <c r="I40" s="647">
        <f>G40*H40</f>
        <v>0</v>
      </c>
      <c r="J40" s="644">
        <v>37000</v>
      </c>
    </row>
    <row r="41" spans="1:10" s="552" customFormat="1" ht="15" customHeight="1" x14ac:dyDescent="0.2">
      <c r="A41" s="541" t="s">
        <v>483</v>
      </c>
      <c r="B41" s="542" t="s">
        <v>183</v>
      </c>
      <c r="C41" s="543" t="s">
        <v>484</v>
      </c>
      <c r="D41" s="544">
        <v>176</v>
      </c>
      <c r="E41" s="544"/>
      <c r="F41" s="544"/>
      <c r="G41" s="642"/>
      <c r="H41" s="638"/>
      <c r="I41" s="648"/>
      <c r="J41" s="645"/>
    </row>
    <row r="42" spans="1:10" s="552" customFormat="1" ht="15" customHeight="1" x14ac:dyDescent="0.2">
      <c r="A42" s="541" t="s">
        <v>483</v>
      </c>
      <c r="B42" s="542" t="s">
        <v>183</v>
      </c>
      <c r="C42" s="543" t="s">
        <v>484</v>
      </c>
      <c r="D42" s="544">
        <v>181</v>
      </c>
      <c r="E42" s="544"/>
      <c r="F42" s="544"/>
      <c r="G42" s="642"/>
      <c r="H42" s="638"/>
      <c r="I42" s="648"/>
      <c r="J42" s="645"/>
    </row>
    <row r="43" spans="1:10" ht="12.75" customHeight="1" x14ac:dyDescent="0.2">
      <c r="A43" s="541" t="s">
        <v>483</v>
      </c>
      <c r="B43" s="542" t="s">
        <v>183</v>
      </c>
      <c r="C43" s="543" t="s">
        <v>484</v>
      </c>
      <c r="D43" s="544">
        <v>186</v>
      </c>
      <c r="E43" s="544"/>
      <c r="F43" s="544"/>
      <c r="G43" s="642"/>
      <c r="H43" s="638"/>
      <c r="I43" s="648"/>
      <c r="J43" s="645"/>
    </row>
    <row r="44" spans="1:10" ht="12.75" customHeight="1" x14ac:dyDescent="0.2">
      <c r="A44" s="541" t="s">
        <v>483</v>
      </c>
      <c r="B44" s="542" t="s">
        <v>183</v>
      </c>
      <c r="C44" s="543" t="s">
        <v>484</v>
      </c>
      <c r="D44" s="544">
        <v>191</v>
      </c>
      <c r="E44" s="544"/>
      <c r="F44" s="544"/>
      <c r="G44" s="643"/>
      <c r="H44" s="639"/>
      <c r="I44" s="649"/>
      <c r="J44" s="646"/>
    </row>
    <row r="45" spans="1:10" s="552" customFormat="1" ht="15" customHeight="1" x14ac:dyDescent="0.2">
      <c r="A45" s="546"/>
      <c r="B45" s="542"/>
      <c r="C45" s="544"/>
      <c r="D45" s="543"/>
      <c r="E45" s="544"/>
      <c r="F45" s="544"/>
      <c r="G45" s="547"/>
      <c r="H45" s="631"/>
      <c r="I45" s="548"/>
      <c r="J45" s="549"/>
    </row>
    <row r="46" spans="1:10" s="552" customFormat="1" ht="15" customHeight="1" x14ac:dyDescent="0.2">
      <c r="A46" s="541" t="s">
        <v>485</v>
      </c>
      <c r="B46" s="542" t="s">
        <v>183</v>
      </c>
      <c r="C46" s="543" t="s">
        <v>486</v>
      </c>
      <c r="D46" s="544">
        <v>186</v>
      </c>
      <c r="E46" s="544"/>
      <c r="F46" s="544"/>
      <c r="G46" s="641">
        <f>SUM(E46:F47)</f>
        <v>0</v>
      </c>
      <c r="H46" s="637">
        <f>ROUND(J46*0.65,2)*(1+0.05)</f>
        <v>25252.5</v>
      </c>
      <c r="I46" s="647">
        <f>G46*H46</f>
        <v>0</v>
      </c>
      <c r="J46" s="651">
        <v>37000</v>
      </c>
    </row>
    <row r="47" spans="1:10" s="552" customFormat="1" ht="15" customHeight="1" x14ac:dyDescent="0.2">
      <c r="A47" s="541" t="s">
        <v>485</v>
      </c>
      <c r="B47" s="542" t="s">
        <v>183</v>
      </c>
      <c r="C47" s="543" t="s">
        <v>486</v>
      </c>
      <c r="D47" s="544">
        <v>191</v>
      </c>
      <c r="E47" s="544"/>
      <c r="F47" s="544"/>
      <c r="G47" s="643"/>
      <c r="H47" s="639"/>
      <c r="I47" s="649"/>
      <c r="J47" s="652"/>
    </row>
    <row r="48" spans="1:10" s="552" customFormat="1" ht="15" customHeight="1" x14ac:dyDescent="0.2">
      <c r="A48" s="546"/>
      <c r="B48" s="543"/>
      <c r="C48" s="544"/>
      <c r="D48" s="543"/>
      <c r="E48" s="544"/>
      <c r="F48" s="544"/>
      <c r="G48" s="547"/>
      <c r="H48" s="632"/>
      <c r="I48" s="548"/>
      <c r="J48" s="549"/>
    </row>
    <row r="49" spans="1:10" ht="12.75" customHeight="1" x14ac:dyDescent="0.2">
      <c r="A49" s="541" t="s">
        <v>487</v>
      </c>
      <c r="B49" s="542" t="s">
        <v>183</v>
      </c>
      <c r="C49" s="543" t="s">
        <v>488</v>
      </c>
      <c r="D49" s="544">
        <v>171</v>
      </c>
      <c r="E49" s="544"/>
      <c r="F49" s="544"/>
      <c r="G49" s="636">
        <f>SUM(E49:F53)</f>
        <v>0</v>
      </c>
      <c r="H49" s="637">
        <f>ROUND(J49*0.65,2)*(1+0.05)</f>
        <v>19041.75</v>
      </c>
      <c r="I49" s="650">
        <f>G49*H49</f>
        <v>0</v>
      </c>
      <c r="J49" s="640">
        <v>27900</v>
      </c>
    </row>
    <row r="50" spans="1:10" s="552" customFormat="1" ht="15" customHeight="1" x14ac:dyDescent="0.2">
      <c r="A50" s="541" t="s">
        <v>487</v>
      </c>
      <c r="B50" s="542" t="s">
        <v>183</v>
      </c>
      <c r="C50" s="543" t="s">
        <v>488</v>
      </c>
      <c r="D50" s="544">
        <v>176</v>
      </c>
      <c r="E50" s="544"/>
      <c r="F50" s="544"/>
      <c r="G50" s="636"/>
      <c r="H50" s="638"/>
      <c r="I50" s="650"/>
      <c r="J50" s="640"/>
    </row>
    <row r="51" spans="1:10" s="552" customFormat="1" ht="15" customHeight="1" x14ac:dyDescent="0.2">
      <c r="A51" s="541" t="s">
        <v>487</v>
      </c>
      <c r="B51" s="542" t="s">
        <v>183</v>
      </c>
      <c r="C51" s="543" t="s">
        <v>488</v>
      </c>
      <c r="D51" s="544">
        <v>181</v>
      </c>
      <c r="E51" s="544"/>
      <c r="F51" s="544"/>
      <c r="G51" s="636"/>
      <c r="H51" s="638"/>
      <c r="I51" s="650"/>
      <c r="J51" s="640"/>
    </row>
    <row r="52" spans="1:10" s="552" customFormat="1" ht="15" customHeight="1" x14ac:dyDescent="0.2">
      <c r="A52" s="541" t="s">
        <v>487</v>
      </c>
      <c r="B52" s="542" t="s">
        <v>183</v>
      </c>
      <c r="C52" s="543" t="s">
        <v>488</v>
      </c>
      <c r="D52" s="544">
        <v>186</v>
      </c>
      <c r="E52" s="544"/>
      <c r="F52" s="544"/>
      <c r="G52" s="636"/>
      <c r="H52" s="638"/>
      <c r="I52" s="650"/>
      <c r="J52" s="640"/>
    </row>
    <row r="53" spans="1:10" s="552" customFormat="1" ht="15" customHeight="1" x14ac:dyDescent="0.2">
      <c r="A53" s="541" t="s">
        <v>487</v>
      </c>
      <c r="B53" s="542" t="s">
        <v>183</v>
      </c>
      <c r="C53" s="543" t="s">
        <v>488</v>
      </c>
      <c r="D53" s="544">
        <v>191</v>
      </c>
      <c r="E53" s="544"/>
      <c r="F53" s="544"/>
      <c r="G53" s="636"/>
      <c r="H53" s="639"/>
      <c r="I53" s="650"/>
      <c r="J53" s="640"/>
    </row>
    <row r="54" spans="1:10" s="552" customFormat="1" ht="15" customHeight="1" x14ac:dyDescent="0.2">
      <c r="A54" s="546"/>
      <c r="B54" s="543"/>
      <c r="C54" s="544"/>
      <c r="D54" s="543"/>
      <c r="E54" s="544"/>
      <c r="F54" s="544"/>
      <c r="G54" s="547"/>
      <c r="H54" s="632"/>
      <c r="I54" s="548"/>
      <c r="J54" s="549"/>
    </row>
    <row r="55" spans="1:10" ht="12.75" customHeight="1" x14ac:dyDescent="0.2">
      <c r="A55" s="541" t="s">
        <v>489</v>
      </c>
      <c r="B55" s="542" t="s">
        <v>183</v>
      </c>
      <c r="C55" s="543" t="s">
        <v>490</v>
      </c>
      <c r="D55" s="544">
        <v>176</v>
      </c>
      <c r="E55" s="544"/>
      <c r="F55" s="544"/>
      <c r="G55" s="636">
        <f>SUM(E55:F58)</f>
        <v>0</v>
      </c>
      <c r="H55" s="637">
        <f>ROUND(J55*0.65,2)*(1+0.05)</f>
        <v>19041.75</v>
      </c>
      <c r="I55" s="650">
        <f>G55*H55</f>
        <v>0</v>
      </c>
      <c r="J55" s="640">
        <v>27900</v>
      </c>
    </row>
    <row r="56" spans="1:10" ht="12.75" customHeight="1" x14ac:dyDescent="0.2">
      <c r="A56" s="541" t="s">
        <v>489</v>
      </c>
      <c r="B56" s="542" t="s">
        <v>183</v>
      </c>
      <c r="C56" s="543" t="s">
        <v>490</v>
      </c>
      <c r="D56" s="544">
        <v>181</v>
      </c>
      <c r="E56" s="544"/>
      <c r="F56" s="544"/>
      <c r="G56" s="636"/>
      <c r="H56" s="638"/>
      <c r="I56" s="650"/>
      <c r="J56" s="640"/>
    </row>
    <row r="57" spans="1:10" s="552" customFormat="1" ht="15" customHeight="1" x14ac:dyDescent="0.2">
      <c r="A57" s="541" t="s">
        <v>489</v>
      </c>
      <c r="B57" s="542" t="s">
        <v>183</v>
      </c>
      <c r="C57" s="543" t="s">
        <v>490</v>
      </c>
      <c r="D57" s="544">
        <v>186</v>
      </c>
      <c r="E57" s="544"/>
      <c r="F57" s="544"/>
      <c r="G57" s="636"/>
      <c r="H57" s="638"/>
      <c r="I57" s="650"/>
      <c r="J57" s="640"/>
    </row>
    <row r="58" spans="1:10" s="552" customFormat="1" ht="15" customHeight="1" x14ac:dyDescent="0.2">
      <c r="A58" s="541" t="s">
        <v>489</v>
      </c>
      <c r="B58" s="542" t="s">
        <v>183</v>
      </c>
      <c r="C58" s="543" t="s">
        <v>490</v>
      </c>
      <c r="D58" s="544">
        <v>191</v>
      </c>
      <c r="E58" s="544"/>
      <c r="F58" s="544"/>
      <c r="G58" s="636"/>
      <c r="H58" s="639"/>
      <c r="I58" s="650"/>
      <c r="J58" s="640"/>
    </row>
    <row r="59" spans="1:10" s="552" customFormat="1" ht="15" customHeight="1" x14ac:dyDescent="0.2">
      <c r="A59" s="553" t="s">
        <v>21</v>
      </c>
      <c r="B59" s="554"/>
      <c r="C59" s="555"/>
      <c r="D59" s="554"/>
      <c r="E59" s="555"/>
      <c r="F59" s="555"/>
      <c r="G59" s="556"/>
      <c r="H59" s="557"/>
      <c r="I59" s="558"/>
      <c r="J59" s="559"/>
    </row>
    <row r="60" spans="1:10" s="552" customFormat="1" ht="15" customHeight="1" x14ac:dyDescent="0.2">
      <c r="A60" s="541" t="s">
        <v>491</v>
      </c>
      <c r="B60" s="542" t="s">
        <v>183</v>
      </c>
      <c r="C60" s="543" t="s">
        <v>492</v>
      </c>
      <c r="D60" s="560">
        <v>192</v>
      </c>
      <c r="E60" s="560"/>
      <c r="F60" s="544"/>
      <c r="G60" s="636">
        <f>SUM(E60:F63)</f>
        <v>0</v>
      </c>
      <c r="H60" s="637">
        <f>ROUND(J60*0.65,2)*(1+0.05)</f>
        <v>30712.5</v>
      </c>
      <c r="I60" s="650">
        <f>G60*H60</f>
        <v>0</v>
      </c>
      <c r="J60" s="640">
        <v>45000</v>
      </c>
    </row>
    <row r="61" spans="1:10" s="552" customFormat="1" ht="15" customHeight="1" x14ac:dyDescent="0.2">
      <c r="A61" s="541" t="s">
        <v>491</v>
      </c>
      <c r="B61" s="542" t="s">
        <v>183</v>
      </c>
      <c r="C61" s="543" t="s">
        <v>492</v>
      </c>
      <c r="D61" s="560">
        <v>197</v>
      </c>
      <c r="E61" s="560"/>
      <c r="F61" s="544"/>
      <c r="G61" s="636"/>
      <c r="H61" s="638"/>
      <c r="I61" s="650"/>
      <c r="J61" s="640"/>
    </row>
    <row r="62" spans="1:10" ht="12.75" customHeight="1" x14ac:dyDescent="0.2">
      <c r="A62" s="541" t="s">
        <v>491</v>
      </c>
      <c r="B62" s="542" t="s">
        <v>183</v>
      </c>
      <c r="C62" s="543" t="s">
        <v>492</v>
      </c>
      <c r="D62" s="560">
        <v>202</v>
      </c>
      <c r="E62" s="560"/>
      <c r="F62" s="544"/>
      <c r="G62" s="636"/>
      <c r="H62" s="638"/>
      <c r="I62" s="650"/>
      <c r="J62" s="640"/>
    </row>
    <row r="63" spans="1:10" s="552" customFormat="1" ht="15" customHeight="1" x14ac:dyDescent="0.2">
      <c r="A63" s="541" t="s">
        <v>491</v>
      </c>
      <c r="B63" s="542" t="s">
        <v>183</v>
      </c>
      <c r="C63" s="543" t="s">
        <v>492</v>
      </c>
      <c r="D63" s="560">
        <v>207</v>
      </c>
      <c r="E63" s="560"/>
      <c r="F63" s="544"/>
      <c r="G63" s="636"/>
      <c r="H63" s="639"/>
      <c r="I63" s="650"/>
      <c r="J63" s="640"/>
    </row>
    <row r="64" spans="1:10" s="552" customFormat="1" ht="15" customHeight="1" x14ac:dyDescent="0.2">
      <c r="A64" s="546"/>
      <c r="B64" s="543"/>
      <c r="C64" s="544"/>
      <c r="D64" s="543"/>
      <c r="E64" s="560"/>
      <c r="F64" s="544"/>
      <c r="G64" s="547"/>
      <c r="H64" s="632"/>
      <c r="I64" s="548"/>
      <c r="J64" s="549"/>
    </row>
    <row r="65" spans="1:10" ht="12.75" customHeight="1" x14ac:dyDescent="0.2">
      <c r="A65" s="541" t="s">
        <v>493</v>
      </c>
      <c r="B65" s="542" t="s">
        <v>183</v>
      </c>
      <c r="C65" s="543" t="s">
        <v>494</v>
      </c>
      <c r="D65" s="560">
        <v>187</v>
      </c>
      <c r="E65" s="560"/>
      <c r="F65" s="544"/>
      <c r="G65" s="636">
        <f>SUM(E65:F69)</f>
        <v>0</v>
      </c>
      <c r="H65" s="637">
        <f>ROUND(J65*0.65,2)*(1+0.05)</f>
        <v>30712.5</v>
      </c>
      <c r="I65" s="650">
        <f>G65*H65</f>
        <v>0</v>
      </c>
      <c r="J65" s="640">
        <v>45000</v>
      </c>
    </row>
    <row r="66" spans="1:10" s="552" customFormat="1" ht="15" customHeight="1" x14ac:dyDescent="0.2">
      <c r="A66" s="541" t="s">
        <v>493</v>
      </c>
      <c r="B66" s="542" t="s">
        <v>183</v>
      </c>
      <c r="C66" s="543" t="s">
        <v>494</v>
      </c>
      <c r="D66" s="560">
        <v>192</v>
      </c>
      <c r="E66" s="560"/>
      <c r="F66" s="544"/>
      <c r="G66" s="636"/>
      <c r="H66" s="638"/>
      <c r="I66" s="650"/>
      <c r="J66" s="640"/>
    </row>
    <row r="67" spans="1:10" s="552" customFormat="1" ht="15" customHeight="1" x14ac:dyDescent="0.2">
      <c r="A67" s="541" t="s">
        <v>493</v>
      </c>
      <c r="B67" s="542" t="s">
        <v>183</v>
      </c>
      <c r="C67" s="543" t="s">
        <v>494</v>
      </c>
      <c r="D67" s="560">
        <v>197</v>
      </c>
      <c r="E67" s="560"/>
      <c r="F67" s="544"/>
      <c r="G67" s="636"/>
      <c r="H67" s="638"/>
      <c r="I67" s="650"/>
      <c r="J67" s="640"/>
    </row>
    <row r="68" spans="1:10" s="552" customFormat="1" ht="15" customHeight="1" x14ac:dyDescent="0.2">
      <c r="A68" s="541" t="s">
        <v>493</v>
      </c>
      <c r="B68" s="542" t="s">
        <v>183</v>
      </c>
      <c r="C68" s="543" t="s">
        <v>494</v>
      </c>
      <c r="D68" s="560">
        <v>202</v>
      </c>
      <c r="E68" s="560"/>
      <c r="F68" s="544"/>
      <c r="G68" s="636"/>
      <c r="H68" s="638"/>
      <c r="I68" s="650"/>
      <c r="J68" s="640"/>
    </row>
    <row r="69" spans="1:10" s="552" customFormat="1" ht="15" customHeight="1" x14ac:dyDescent="0.2">
      <c r="A69" s="541" t="s">
        <v>493</v>
      </c>
      <c r="B69" s="542" t="s">
        <v>183</v>
      </c>
      <c r="C69" s="543" t="s">
        <v>494</v>
      </c>
      <c r="D69" s="560">
        <v>207</v>
      </c>
      <c r="E69" s="560"/>
      <c r="F69" s="544"/>
      <c r="G69" s="636"/>
      <c r="H69" s="639"/>
      <c r="I69" s="650"/>
      <c r="J69" s="640"/>
    </row>
    <row r="70" spans="1:10" s="552" customFormat="1" ht="15" customHeight="1" x14ac:dyDescent="0.2">
      <c r="A70" s="546"/>
      <c r="B70" s="543"/>
      <c r="C70" s="544"/>
      <c r="D70" s="543"/>
      <c r="E70" s="560"/>
      <c r="F70" s="544"/>
      <c r="G70" s="547"/>
      <c r="H70" s="632"/>
      <c r="I70" s="548"/>
      <c r="J70" s="549"/>
    </row>
    <row r="71" spans="1:10" s="552" customFormat="1" ht="15" customHeight="1" x14ac:dyDescent="0.2">
      <c r="A71" s="541" t="s">
        <v>495</v>
      </c>
      <c r="B71" s="542" t="s">
        <v>183</v>
      </c>
      <c r="C71" s="543" t="s">
        <v>496</v>
      </c>
      <c r="D71" s="560">
        <v>197</v>
      </c>
      <c r="E71" s="560"/>
      <c r="F71" s="544"/>
      <c r="G71" s="636">
        <f>SUM(E71:F73)</f>
        <v>0</v>
      </c>
      <c r="H71" s="637">
        <f>ROUND(J71*0.65,2)*(1+0.05)</f>
        <v>30712.5</v>
      </c>
      <c r="I71" s="650">
        <f>G71*H71</f>
        <v>0</v>
      </c>
      <c r="J71" s="640">
        <v>45000</v>
      </c>
    </row>
    <row r="72" spans="1:10" s="552" customFormat="1" ht="15" customHeight="1" x14ac:dyDescent="0.2">
      <c r="A72" s="541" t="s">
        <v>495</v>
      </c>
      <c r="B72" s="542" t="s">
        <v>183</v>
      </c>
      <c r="C72" s="543" t="s">
        <v>496</v>
      </c>
      <c r="D72" s="560">
        <v>202</v>
      </c>
      <c r="E72" s="560"/>
      <c r="F72" s="544"/>
      <c r="G72" s="636"/>
      <c r="H72" s="638"/>
      <c r="I72" s="650"/>
      <c r="J72" s="640"/>
    </row>
    <row r="73" spans="1:10" s="552" customFormat="1" ht="15" customHeight="1" x14ac:dyDescent="0.2">
      <c r="A73" s="541" t="s">
        <v>495</v>
      </c>
      <c r="B73" s="542" t="s">
        <v>183</v>
      </c>
      <c r="C73" s="543" t="s">
        <v>496</v>
      </c>
      <c r="D73" s="560">
        <v>207</v>
      </c>
      <c r="E73" s="560"/>
      <c r="F73" s="544"/>
      <c r="G73" s="636"/>
      <c r="H73" s="639"/>
      <c r="I73" s="650"/>
      <c r="J73" s="640"/>
    </row>
    <row r="74" spans="1:10" s="552" customFormat="1" ht="15" customHeight="1" x14ac:dyDescent="0.2">
      <c r="A74" s="546"/>
      <c r="B74" s="543"/>
      <c r="C74" s="561"/>
      <c r="D74" s="560"/>
      <c r="E74" s="560"/>
      <c r="F74" s="544"/>
      <c r="G74" s="547"/>
      <c r="H74" s="631"/>
      <c r="I74" s="548"/>
      <c r="J74" s="549"/>
    </row>
    <row r="75" spans="1:10" s="552" customFormat="1" ht="15" customHeight="1" x14ac:dyDescent="0.2">
      <c r="A75" s="541" t="s">
        <v>497</v>
      </c>
      <c r="B75" s="542" t="s">
        <v>183</v>
      </c>
      <c r="C75" s="543" t="s">
        <v>498</v>
      </c>
      <c r="D75" s="560">
        <v>187</v>
      </c>
      <c r="E75" s="560"/>
      <c r="F75" s="544"/>
      <c r="G75" s="641">
        <f>SUM(E75:F79)</f>
        <v>0</v>
      </c>
      <c r="H75" s="637">
        <f>ROUND(J75*0.65,2)*(1+0.05)</f>
        <v>30712.5</v>
      </c>
      <c r="I75" s="647">
        <f>G75*H75</f>
        <v>0</v>
      </c>
      <c r="J75" s="644">
        <v>45000</v>
      </c>
    </row>
    <row r="76" spans="1:10" s="552" customFormat="1" ht="15" customHeight="1" x14ac:dyDescent="0.2">
      <c r="A76" s="541" t="s">
        <v>497</v>
      </c>
      <c r="B76" s="542" t="s">
        <v>183</v>
      </c>
      <c r="C76" s="543" t="s">
        <v>498</v>
      </c>
      <c r="D76" s="560">
        <v>192</v>
      </c>
      <c r="E76" s="560"/>
      <c r="F76" s="544"/>
      <c r="G76" s="642"/>
      <c r="H76" s="638"/>
      <c r="I76" s="648"/>
      <c r="J76" s="645"/>
    </row>
    <row r="77" spans="1:10" s="552" customFormat="1" ht="15" customHeight="1" x14ac:dyDescent="0.2">
      <c r="A77" s="541" t="s">
        <v>497</v>
      </c>
      <c r="B77" s="542" t="s">
        <v>183</v>
      </c>
      <c r="C77" s="543" t="s">
        <v>498</v>
      </c>
      <c r="D77" s="560">
        <v>197</v>
      </c>
      <c r="E77" s="560"/>
      <c r="F77" s="544"/>
      <c r="G77" s="642"/>
      <c r="H77" s="638"/>
      <c r="I77" s="648"/>
      <c r="J77" s="645"/>
    </row>
    <row r="78" spans="1:10" s="552" customFormat="1" ht="15" customHeight="1" x14ac:dyDescent="0.2">
      <c r="A78" s="541" t="s">
        <v>497</v>
      </c>
      <c r="B78" s="542" t="s">
        <v>183</v>
      </c>
      <c r="C78" s="543" t="s">
        <v>498</v>
      </c>
      <c r="D78" s="560">
        <v>202</v>
      </c>
      <c r="E78" s="560"/>
      <c r="F78" s="544"/>
      <c r="G78" s="642"/>
      <c r="H78" s="638"/>
      <c r="I78" s="648"/>
      <c r="J78" s="645"/>
    </row>
    <row r="79" spans="1:10" s="552" customFormat="1" ht="15" customHeight="1" x14ac:dyDescent="0.2">
      <c r="A79" s="541" t="s">
        <v>497</v>
      </c>
      <c r="B79" s="542" t="s">
        <v>183</v>
      </c>
      <c r="C79" s="543" t="s">
        <v>498</v>
      </c>
      <c r="D79" s="560">
        <v>207</v>
      </c>
      <c r="E79" s="560"/>
      <c r="F79" s="544"/>
      <c r="G79" s="643"/>
      <c r="H79" s="639"/>
      <c r="I79" s="649"/>
      <c r="J79" s="646"/>
    </row>
    <row r="80" spans="1:10" s="552" customFormat="1" ht="15" customHeight="1" x14ac:dyDescent="0.2">
      <c r="A80" s="546"/>
      <c r="B80" s="543"/>
      <c r="C80" s="544"/>
      <c r="D80" s="543"/>
      <c r="E80" s="560"/>
      <c r="F80" s="544"/>
      <c r="G80" s="547"/>
      <c r="H80" s="632"/>
      <c r="I80" s="548"/>
      <c r="J80" s="549"/>
    </row>
    <row r="81" spans="1:10" s="552" customFormat="1" ht="15" customHeight="1" x14ac:dyDescent="0.2">
      <c r="A81" s="541" t="s">
        <v>499</v>
      </c>
      <c r="B81" s="542" t="s">
        <v>183</v>
      </c>
      <c r="C81" s="543" t="s">
        <v>500</v>
      </c>
      <c r="D81" s="560">
        <v>187</v>
      </c>
      <c r="E81" s="560"/>
      <c r="F81" s="544"/>
      <c r="G81" s="636">
        <f>SUM(E81:F85)</f>
        <v>0</v>
      </c>
      <c r="H81" s="637">
        <f>ROUND(J81*0.65,2)*(1+0.05)</f>
        <v>30712.5</v>
      </c>
      <c r="I81" s="658">
        <f>G81*H81</f>
        <v>0</v>
      </c>
      <c r="J81" s="644">
        <v>45000</v>
      </c>
    </row>
    <row r="82" spans="1:10" s="552" customFormat="1" ht="15" customHeight="1" x14ac:dyDescent="0.2">
      <c r="A82" s="541" t="s">
        <v>499</v>
      </c>
      <c r="B82" s="542" t="s">
        <v>183</v>
      </c>
      <c r="C82" s="543" t="s">
        <v>500</v>
      </c>
      <c r="D82" s="560">
        <v>192</v>
      </c>
      <c r="E82" s="560"/>
      <c r="F82" s="544"/>
      <c r="G82" s="636"/>
      <c r="H82" s="638"/>
      <c r="I82" s="658"/>
      <c r="J82" s="645"/>
    </row>
    <row r="83" spans="1:10" s="552" customFormat="1" ht="15" customHeight="1" x14ac:dyDescent="0.2">
      <c r="A83" s="541" t="s">
        <v>499</v>
      </c>
      <c r="B83" s="542" t="s">
        <v>183</v>
      </c>
      <c r="C83" s="543" t="s">
        <v>500</v>
      </c>
      <c r="D83" s="560">
        <v>197</v>
      </c>
      <c r="E83" s="560"/>
      <c r="F83" s="544"/>
      <c r="G83" s="636"/>
      <c r="H83" s="638"/>
      <c r="I83" s="658"/>
      <c r="J83" s="645"/>
    </row>
    <row r="84" spans="1:10" s="552" customFormat="1" ht="15" customHeight="1" x14ac:dyDescent="0.2">
      <c r="A84" s="541" t="s">
        <v>499</v>
      </c>
      <c r="B84" s="542" t="s">
        <v>183</v>
      </c>
      <c r="C84" s="543" t="s">
        <v>500</v>
      </c>
      <c r="D84" s="560">
        <v>202</v>
      </c>
      <c r="E84" s="560"/>
      <c r="F84" s="544"/>
      <c r="G84" s="636"/>
      <c r="H84" s="638"/>
      <c r="I84" s="658"/>
      <c r="J84" s="645"/>
    </row>
    <row r="85" spans="1:10" s="552" customFormat="1" ht="15" customHeight="1" x14ac:dyDescent="0.2">
      <c r="A85" s="541" t="s">
        <v>499</v>
      </c>
      <c r="B85" s="542" t="s">
        <v>183</v>
      </c>
      <c r="C85" s="543" t="s">
        <v>500</v>
      </c>
      <c r="D85" s="560">
        <v>207</v>
      </c>
      <c r="E85" s="560"/>
      <c r="F85" s="544"/>
      <c r="G85" s="636"/>
      <c r="H85" s="639"/>
      <c r="I85" s="658"/>
      <c r="J85" s="646"/>
    </row>
    <row r="86" spans="1:10" s="552" customFormat="1" ht="15" customHeight="1" x14ac:dyDescent="0.2">
      <c r="A86" s="546"/>
      <c r="B86" s="543"/>
      <c r="C86" s="544"/>
      <c r="D86" s="543"/>
      <c r="E86" s="560"/>
      <c r="F86" s="544"/>
      <c r="G86" s="547"/>
      <c r="H86" s="632"/>
      <c r="I86" s="548"/>
      <c r="J86" s="549"/>
    </row>
    <row r="87" spans="1:10" s="552" customFormat="1" ht="15" customHeight="1" x14ac:dyDescent="0.2">
      <c r="A87" s="562" t="s">
        <v>501</v>
      </c>
      <c r="B87" s="542" t="s">
        <v>183</v>
      </c>
      <c r="C87" s="543" t="s">
        <v>502</v>
      </c>
      <c r="D87" s="544">
        <v>197</v>
      </c>
      <c r="E87" s="560"/>
      <c r="F87" s="544"/>
      <c r="G87" s="636">
        <f>SUM(E87:F89)</f>
        <v>0</v>
      </c>
      <c r="H87" s="637">
        <f>ROUND(J87*0.65,2)*(1+0.05)</f>
        <v>30712.5</v>
      </c>
      <c r="I87" s="650">
        <f>G87*H87</f>
        <v>0</v>
      </c>
      <c r="J87" s="640">
        <v>45000</v>
      </c>
    </row>
    <row r="88" spans="1:10" s="552" customFormat="1" ht="15" customHeight="1" x14ac:dyDescent="0.2">
      <c r="A88" s="562" t="s">
        <v>501</v>
      </c>
      <c r="B88" s="542" t="s">
        <v>183</v>
      </c>
      <c r="C88" s="543" t="s">
        <v>502</v>
      </c>
      <c r="D88" s="544">
        <v>202</v>
      </c>
      <c r="E88" s="560"/>
      <c r="F88" s="544"/>
      <c r="G88" s="636"/>
      <c r="H88" s="638"/>
      <c r="I88" s="650"/>
      <c r="J88" s="640"/>
    </row>
    <row r="89" spans="1:10" s="552" customFormat="1" ht="15" customHeight="1" x14ac:dyDescent="0.2">
      <c r="A89" s="562" t="s">
        <v>501</v>
      </c>
      <c r="B89" s="542" t="s">
        <v>183</v>
      </c>
      <c r="C89" s="543" t="s">
        <v>502</v>
      </c>
      <c r="D89" s="544">
        <v>207</v>
      </c>
      <c r="E89" s="560"/>
      <c r="F89" s="544"/>
      <c r="G89" s="636"/>
      <c r="H89" s="639"/>
      <c r="I89" s="650"/>
      <c r="J89" s="640"/>
    </row>
    <row r="90" spans="1:10" s="552" customFormat="1" ht="15" customHeight="1" x14ac:dyDescent="0.2">
      <c r="A90" s="546"/>
      <c r="B90" s="543"/>
      <c r="C90" s="544"/>
      <c r="D90" s="543"/>
      <c r="E90" s="560"/>
      <c r="F90" s="544"/>
      <c r="G90" s="547"/>
      <c r="H90" s="632"/>
      <c r="I90" s="563"/>
      <c r="J90" s="564"/>
    </row>
    <row r="91" spans="1:10" s="552" customFormat="1" ht="15" customHeight="1" x14ac:dyDescent="0.2">
      <c r="A91" s="562" t="s">
        <v>503</v>
      </c>
      <c r="B91" s="542" t="s">
        <v>183</v>
      </c>
      <c r="C91" s="542" t="s">
        <v>504</v>
      </c>
      <c r="D91" s="544">
        <v>191</v>
      </c>
      <c r="E91" s="560"/>
      <c r="F91" s="544"/>
      <c r="G91" s="547">
        <f>SUM(E91:F91)</f>
        <v>0</v>
      </c>
      <c r="H91" s="632">
        <f>ROUND(J91*0.65,2)*(1+0.05)</f>
        <v>30712.5</v>
      </c>
      <c r="I91" s="550">
        <f>G91*H91</f>
        <v>0</v>
      </c>
      <c r="J91" s="549">
        <v>45000</v>
      </c>
    </row>
    <row r="92" spans="1:10" s="552" customFormat="1" ht="15" customHeight="1" x14ac:dyDescent="0.2">
      <c r="A92" s="565"/>
      <c r="B92" s="543"/>
      <c r="C92" s="544"/>
      <c r="D92" s="543"/>
      <c r="E92" s="560"/>
      <c r="F92" s="544"/>
      <c r="G92" s="547"/>
      <c r="H92" s="632"/>
      <c r="I92" s="563"/>
      <c r="J92" s="564"/>
    </row>
    <row r="93" spans="1:10" s="552" customFormat="1" ht="15" customHeight="1" x14ac:dyDescent="0.2">
      <c r="A93" s="541" t="s">
        <v>505</v>
      </c>
      <c r="B93" s="542" t="s">
        <v>183</v>
      </c>
      <c r="C93" s="543" t="s">
        <v>506</v>
      </c>
      <c r="D93" s="566">
        <v>192</v>
      </c>
      <c r="E93" s="560"/>
      <c r="F93" s="544"/>
      <c r="G93" s="653">
        <f>SUM(E93:F96)</f>
        <v>0</v>
      </c>
      <c r="H93" s="654">
        <f>ROUND(J93*0.65,2)*(1+0.05)</f>
        <v>31395</v>
      </c>
      <c r="I93" s="650">
        <f>G93*H93</f>
        <v>0</v>
      </c>
      <c r="J93" s="657">
        <v>46000</v>
      </c>
    </row>
    <row r="94" spans="1:10" s="552" customFormat="1" ht="15" customHeight="1" x14ac:dyDescent="0.2">
      <c r="A94" s="541" t="s">
        <v>505</v>
      </c>
      <c r="B94" s="542" t="s">
        <v>183</v>
      </c>
      <c r="C94" s="543" t="s">
        <v>506</v>
      </c>
      <c r="D94" s="566">
        <v>197</v>
      </c>
      <c r="E94" s="560"/>
      <c r="F94" s="544"/>
      <c r="G94" s="653"/>
      <c r="H94" s="655"/>
      <c r="I94" s="650"/>
      <c r="J94" s="657"/>
    </row>
    <row r="95" spans="1:10" s="552" customFormat="1" ht="15" customHeight="1" x14ac:dyDescent="0.2">
      <c r="A95" s="541" t="s">
        <v>505</v>
      </c>
      <c r="B95" s="542" t="s">
        <v>183</v>
      </c>
      <c r="C95" s="543" t="s">
        <v>506</v>
      </c>
      <c r="D95" s="566">
        <v>202</v>
      </c>
      <c r="E95" s="560"/>
      <c r="F95" s="544"/>
      <c r="G95" s="653"/>
      <c r="H95" s="655"/>
      <c r="I95" s="650"/>
      <c r="J95" s="657"/>
    </row>
    <row r="96" spans="1:10" s="552" customFormat="1" ht="15" customHeight="1" x14ac:dyDescent="0.2">
      <c r="A96" s="541" t="s">
        <v>505</v>
      </c>
      <c r="B96" s="542" t="s">
        <v>183</v>
      </c>
      <c r="C96" s="543" t="s">
        <v>506</v>
      </c>
      <c r="D96" s="566">
        <v>207</v>
      </c>
      <c r="E96" s="560"/>
      <c r="F96" s="544"/>
      <c r="G96" s="653"/>
      <c r="H96" s="656"/>
      <c r="I96" s="650"/>
      <c r="J96" s="657"/>
    </row>
    <row r="97" spans="1:10" s="552" customFormat="1" ht="15" customHeight="1" x14ac:dyDescent="0.2">
      <c r="A97" s="546"/>
      <c r="B97" s="567"/>
      <c r="C97" s="568"/>
      <c r="D97" s="567"/>
      <c r="E97" s="560"/>
      <c r="F97" s="544"/>
      <c r="G97" s="569"/>
      <c r="H97" s="633"/>
      <c r="I97" s="570"/>
      <c r="J97" s="571"/>
    </row>
    <row r="98" spans="1:10" s="552" customFormat="1" ht="15" customHeight="1" x14ac:dyDescent="0.2">
      <c r="A98" s="562" t="s">
        <v>507</v>
      </c>
      <c r="B98" s="542" t="s">
        <v>183</v>
      </c>
      <c r="C98" s="543" t="s">
        <v>508</v>
      </c>
      <c r="D98" s="566">
        <v>187</v>
      </c>
      <c r="E98" s="560"/>
      <c r="F98" s="544"/>
      <c r="G98" s="653">
        <f>SUM(E98:F102)</f>
        <v>0</v>
      </c>
      <c r="H98" s="654">
        <f>ROUND(J98*0.65,2)*(1+0.05)</f>
        <v>31395</v>
      </c>
      <c r="I98" s="650">
        <f>G98*H98</f>
        <v>0</v>
      </c>
      <c r="J98" s="657">
        <v>46000</v>
      </c>
    </row>
    <row r="99" spans="1:10" s="552" customFormat="1" ht="15" customHeight="1" x14ac:dyDescent="0.2">
      <c r="A99" s="562" t="s">
        <v>507</v>
      </c>
      <c r="B99" s="542" t="s">
        <v>183</v>
      </c>
      <c r="C99" s="543" t="s">
        <v>508</v>
      </c>
      <c r="D99" s="566">
        <v>192</v>
      </c>
      <c r="E99" s="560"/>
      <c r="F99" s="544"/>
      <c r="G99" s="653"/>
      <c r="H99" s="655"/>
      <c r="I99" s="650"/>
      <c r="J99" s="657"/>
    </row>
    <row r="100" spans="1:10" s="552" customFormat="1" ht="15" customHeight="1" x14ac:dyDescent="0.2">
      <c r="A100" s="562" t="s">
        <v>507</v>
      </c>
      <c r="B100" s="542" t="s">
        <v>183</v>
      </c>
      <c r="C100" s="543" t="s">
        <v>508</v>
      </c>
      <c r="D100" s="566">
        <v>197</v>
      </c>
      <c r="E100" s="560"/>
      <c r="F100" s="544"/>
      <c r="G100" s="653"/>
      <c r="H100" s="655"/>
      <c r="I100" s="650"/>
      <c r="J100" s="657"/>
    </row>
    <row r="101" spans="1:10" s="552" customFormat="1" ht="15" customHeight="1" x14ac:dyDescent="0.2">
      <c r="A101" s="562" t="s">
        <v>507</v>
      </c>
      <c r="B101" s="542" t="s">
        <v>183</v>
      </c>
      <c r="C101" s="543" t="s">
        <v>508</v>
      </c>
      <c r="D101" s="566">
        <v>202</v>
      </c>
      <c r="E101" s="560"/>
      <c r="F101" s="544"/>
      <c r="G101" s="653"/>
      <c r="H101" s="655"/>
      <c r="I101" s="650"/>
      <c r="J101" s="657"/>
    </row>
    <row r="102" spans="1:10" s="552" customFormat="1" ht="15" customHeight="1" x14ac:dyDescent="0.2">
      <c r="A102" s="562" t="s">
        <v>507</v>
      </c>
      <c r="B102" s="542" t="s">
        <v>183</v>
      </c>
      <c r="C102" s="543" t="s">
        <v>508</v>
      </c>
      <c r="D102" s="566">
        <v>207</v>
      </c>
      <c r="E102" s="560"/>
      <c r="F102" s="544"/>
      <c r="G102" s="653"/>
      <c r="H102" s="656"/>
      <c r="I102" s="650"/>
      <c r="J102" s="657"/>
    </row>
    <row r="103" spans="1:10" s="552" customFormat="1" ht="15" customHeight="1" x14ac:dyDescent="0.2">
      <c r="A103" s="546"/>
      <c r="B103" s="567"/>
      <c r="C103" s="568"/>
      <c r="D103" s="567"/>
      <c r="E103" s="560"/>
      <c r="F103" s="544"/>
      <c r="G103" s="569"/>
      <c r="H103" s="633"/>
      <c r="I103" s="570"/>
      <c r="J103" s="571"/>
    </row>
    <row r="104" spans="1:10" s="552" customFormat="1" ht="15" customHeight="1" x14ac:dyDescent="0.2">
      <c r="A104" s="562" t="s">
        <v>509</v>
      </c>
      <c r="B104" s="542" t="s">
        <v>183</v>
      </c>
      <c r="C104" s="543" t="s">
        <v>510</v>
      </c>
      <c r="D104" s="566">
        <v>197</v>
      </c>
      <c r="E104" s="560"/>
      <c r="F104" s="544"/>
      <c r="G104" s="653">
        <f>SUM(E104:F106)</f>
        <v>0</v>
      </c>
      <c r="H104" s="654">
        <f>ROUND(J104*0.65,2)*(1+0.05)</f>
        <v>31395</v>
      </c>
      <c r="I104" s="650">
        <f>G104*H104</f>
        <v>0</v>
      </c>
      <c r="J104" s="657">
        <v>46000</v>
      </c>
    </row>
    <row r="105" spans="1:10" s="552" customFormat="1" ht="15" customHeight="1" x14ac:dyDescent="0.2">
      <c r="A105" s="562" t="s">
        <v>509</v>
      </c>
      <c r="B105" s="542" t="s">
        <v>183</v>
      </c>
      <c r="C105" s="543" t="s">
        <v>510</v>
      </c>
      <c r="D105" s="566">
        <v>202</v>
      </c>
      <c r="E105" s="560"/>
      <c r="F105" s="544"/>
      <c r="G105" s="653"/>
      <c r="H105" s="655"/>
      <c r="I105" s="650"/>
      <c r="J105" s="657"/>
    </row>
    <row r="106" spans="1:10" s="552" customFormat="1" ht="15" customHeight="1" x14ac:dyDescent="0.2">
      <c r="A106" s="562" t="s">
        <v>509</v>
      </c>
      <c r="B106" s="542" t="s">
        <v>183</v>
      </c>
      <c r="C106" s="543" t="s">
        <v>510</v>
      </c>
      <c r="D106" s="566">
        <v>207</v>
      </c>
      <c r="E106" s="560"/>
      <c r="F106" s="544"/>
      <c r="G106" s="653"/>
      <c r="H106" s="656"/>
      <c r="I106" s="650"/>
      <c r="J106" s="657"/>
    </row>
    <row r="107" spans="1:10" s="552" customFormat="1" ht="15" customHeight="1" x14ac:dyDescent="0.2">
      <c r="A107" s="546"/>
      <c r="B107" s="543"/>
      <c r="C107" s="544"/>
      <c r="D107" s="543"/>
      <c r="E107" s="560"/>
      <c r="F107" s="544"/>
      <c r="G107" s="547"/>
      <c r="H107" s="632"/>
      <c r="I107" s="563"/>
      <c r="J107" s="564"/>
    </row>
    <row r="108" spans="1:10" s="552" customFormat="1" ht="15" customHeight="1" x14ac:dyDescent="0.2">
      <c r="A108" s="562" t="s">
        <v>511</v>
      </c>
      <c r="B108" s="542" t="s">
        <v>183</v>
      </c>
      <c r="C108" s="543" t="s">
        <v>512</v>
      </c>
      <c r="D108" s="560">
        <v>192</v>
      </c>
      <c r="E108" s="560"/>
      <c r="F108" s="544"/>
      <c r="G108" s="636">
        <f>SUM(E108:F111)</f>
        <v>0</v>
      </c>
      <c r="H108" s="637">
        <f>ROUND(J108*0.65,2)*(1+0.05)</f>
        <v>31395</v>
      </c>
      <c r="I108" s="650">
        <f>G108*H108</f>
        <v>0</v>
      </c>
      <c r="J108" s="640">
        <v>46000</v>
      </c>
    </row>
    <row r="109" spans="1:10" ht="12.75" customHeight="1" x14ac:dyDescent="0.2">
      <c r="A109" s="562" t="s">
        <v>511</v>
      </c>
      <c r="B109" s="542" t="s">
        <v>183</v>
      </c>
      <c r="C109" s="543" t="s">
        <v>512</v>
      </c>
      <c r="D109" s="560">
        <v>197</v>
      </c>
      <c r="E109" s="560"/>
      <c r="F109" s="544"/>
      <c r="G109" s="636"/>
      <c r="H109" s="638"/>
      <c r="I109" s="650"/>
      <c r="J109" s="640"/>
    </row>
    <row r="110" spans="1:10" s="552" customFormat="1" ht="15" customHeight="1" x14ac:dyDescent="0.2">
      <c r="A110" s="562" t="s">
        <v>511</v>
      </c>
      <c r="B110" s="542" t="s">
        <v>183</v>
      </c>
      <c r="C110" s="543" t="s">
        <v>512</v>
      </c>
      <c r="D110" s="560">
        <v>202</v>
      </c>
      <c r="E110" s="560"/>
      <c r="F110" s="544"/>
      <c r="G110" s="636"/>
      <c r="H110" s="638"/>
      <c r="I110" s="650"/>
      <c r="J110" s="640"/>
    </row>
    <row r="111" spans="1:10" s="552" customFormat="1" ht="15" customHeight="1" x14ac:dyDescent="0.2">
      <c r="A111" s="562" t="s">
        <v>511</v>
      </c>
      <c r="B111" s="542" t="s">
        <v>183</v>
      </c>
      <c r="C111" s="543" t="s">
        <v>512</v>
      </c>
      <c r="D111" s="560">
        <v>207</v>
      </c>
      <c r="E111" s="560"/>
      <c r="F111" s="544"/>
      <c r="G111" s="636"/>
      <c r="H111" s="639"/>
      <c r="I111" s="650"/>
      <c r="J111" s="640"/>
    </row>
    <row r="112" spans="1:10" s="552" customFormat="1" ht="15" customHeight="1" x14ac:dyDescent="0.2">
      <c r="A112" s="546"/>
      <c r="B112" s="543"/>
      <c r="C112" s="544"/>
      <c r="D112" s="543"/>
      <c r="E112" s="560"/>
      <c r="F112" s="544"/>
      <c r="G112" s="547"/>
      <c r="H112" s="632"/>
      <c r="I112" s="548"/>
      <c r="J112" s="549"/>
    </row>
    <row r="113" spans="1:10" s="552" customFormat="1" ht="15" customHeight="1" x14ac:dyDescent="0.2">
      <c r="A113" s="562" t="s">
        <v>513</v>
      </c>
      <c r="B113" s="542" t="s">
        <v>183</v>
      </c>
      <c r="C113" s="543" t="s">
        <v>514</v>
      </c>
      <c r="D113" s="560">
        <v>192</v>
      </c>
      <c r="E113" s="560"/>
      <c r="F113" s="544"/>
      <c r="G113" s="636">
        <f>SUM(E113:F116)</f>
        <v>0</v>
      </c>
      <c r="H113" s="637">
        <f>ROUND(J113*0.65,2)*(1+0.05)</f>
        <v>31395</v>
      </c>
      <c r="I113" s="650">
        <f>G113*H113</f>
        <v>0</v>
      </c>
      <c r="J113" s="640">
        <v>46000</v>
      </c>
    </row>
    <row r="114" spans="1:10" ht="12.75" customHeight="1" x14ac:dyDescent="0.2">
      <c r="A114" s="562" t="s">
        <v>513</v>
      </c>
      <c r="B114" s="542" t="s">
        <v>183</v>
      </c>
      <c r="C114" s="543" t="s">
        <v>514</v>
      </c>
      <c r="D114" s="560">
        <v>197</v>
      </c>
      <c r="E114" s="560"/>
      <c r="F114" s="544"/>
      <c r="G114" s="636"/>
      <c r="H114" s="638"/>
      <c r="I114" s="650"/>
      <c r="J114" s="640"/>
    </row>
    <row r="115" spans="1:10" s="552" customFormat="1" ht="15" customHeight="1" x14ac:dyDescent="0.2">
      <c r="A115" s="562" t="s">
        <v>513</v>
      </c>
      <c r="B115" s="542" t="s">
        <v>183</v>
      </c>
      <c r="C115" s="543" t="s">
        <v>514</v>
      </c>
      <c r="D115" s="560">
        <v>202</v>
      </c>
      <c r="E115" s="560"/>
      <c r="F115" s="544"/>
      <c r="G115" s="636"/>
      <c r="H115" s="638"/>
      <c r="I115" s="650"/>
      <c r="J115" s="640"/>
    </row>
    <row r="116" spans="1:10" s="552" customFormat="1" ht="15" customHeight="1" x14ac:dyDescent="0.2">
      <c r="A116" s="562" t="s">
        <v>513</v>
      </c>
      <c r="B116" s="542" t="s">
        <v>183</v>
      </c>
      <c r="C116" s="543" t="s">
        <v>514</v>
      </c>
      <c r="D116" s="560">
        <v>207</v>
      </c>
      <c r="E116" s="560"/>
      <c r="F116" s="544"/>
      <c r="G116" s="636"/>
      <c r="H116" s="639"/>
      <c r="I116" s="650"/>
      <c r="J116" s="640"/>
    </row>
    <row r="117" spans="1:10" s="552" customFormat="1" ht="15" customHeight="1" x14ac:dyDescent="0.2">
      <c r="A117" s="546"/>
      <c r="B117" s="543"/>
      <c r="C117" s="544"/>
      <c r="D117" s="543"/>
      <c r="E117" s="560"/>
      <c r="F117" s="544"/>
      <c r="G117" s="547"/>
      <c r="H117" s="632"/>
      <c r="I117" s="548"/>
      <c r="J117" s="549"/>
    </row>
    <row r="118" spans="1:10" s="572" customFormat="1" ht="15" customHeight="1" x14ac:dyDescent="0.2">
      <c r="A118" s="562" t="s">
        <v>586</v>
      </c>
      <c r="B118" s="542" t="s">
        <v>183</v>
      </c>
      <c r="C118" s="543" t="s">
        <v>587</v>
      </c>
      <c r="D118" s="566">
        <v>187</v>
      </c>
      <c r="E118" s="560"/>
      <c r="F118" s="544"/>
      <c r="G118" s="653">
        <f>SUM(E118:F122)</f>
        <v>0</v>
      </c>
      <c r="H118" s="654">
        <f>ROUND(J118*0.65,2)*(1+0.05)</f>
        <v>22181.25</v>
      </c>
      <c r="I118" s="650">
        <f>G118*H118</f>
        <v>0</v>
      </c>
      <c r="J118" s="657">
        <v>32500</v>
      </c>
    </row>
    <row r="119" spans="1:10" s="572" customFormat="1" ht="15" customHeight="1" x14ac:dyDescent="0.2">
      <c r="A119" s="562" t="s">
        <v>586</v>
      </c>
      <c r="B119" s="542" t="s">
        <v>183</v>
      </c>
      <c r="C119" s="543" t="s">
        <v>587</v>
      </c>
      <c r="D119" s="566">
        <v>192</v>
      </c>
      <c r="E119" s="560"/>
      <c r="F119" s="544"/>
      <c r="G119" s="653"/>
      <c r="H119" s="655"/>
      <c r="I119" s="650"/>
      <c r="J119" s="657"/>
    </row>
    <row r="120" spans="1:10" s="573" customFormat="1" ht="12.75" customHeight="1" x14ac:dyDescent="0.2">
      <c r="A120" s="562" t="s">
        <v>586</v>
      </c>
      <c r="B120" s="542" t="s">
        <v>183</v>
      </c>
      <c r="C120" s="543" t="s">
        <v>587</v>
      </c>
      <c r="D120" s="566">
        <v>197</v>
      </c>
      <c r="E120" s="560"/>
      <c r="F120" s="544"/>
      <c r="G120" s="653"/>
      <c r="H120" s="655"/>
      <c r="I120" s="650"/>
      <c r="J120" s="657"/>
    </row>
    <row r="121" spans="1:10" s="572" customFormat="1" ht="15" customHeight="1" x14ac:dyDescent="0.2">
      <c r="A121" s="562" t="s">
        <v>586</v>
      </c>
      <c r="B121" s="542" t="s">
        <v>183</v>
      </c>
      <c r="C121" s="543" t="s">
        <v>587</v>
      </c>
      <c r="D121" s="566">
        <v>202</v>
      </c>
      <c r="E121" s="560"/>
      <c r="F121" s="544"/>
      <c r="G121" s="653"/>
      <c r="H121" s="655"/>
      <c r="I121" s="650"/>
      <c r="J121" s="657"/>
    </row>
    <row r="122" spans="1:10" s="572" customFormat="1" ht="15" customHeight="1" x14ac:dyDescent="0.2">
      <c r="A122" s="562" t="s">
        <v>586</v>
      </c>
      <c r="B122" s="542" t="s">
        <v>183</v>
      </c>
      <c r="C122" s="543" t="s">
        <v>587</v>
      </c>
      <c r="D122" s="566">
        <v>207</v>
      </c>
      <c r="E122" s="560"/>
      <c r="F122" s="544"/>
      <c r="G122" s="653"/>
      <c r="H122" s="656"/>
      <c r="I122" s="650"/>
      <c r="J122" s="657"/>
    </row>
    <row r="123" spans="1:10" s="572" customFormat="1" ht="15" customHeight="1" x14ac:dyDescent="0.2">
      <c r="A123" s="546"/>
      <c r="B123" s="567"/>
      <c r="C123" s="568"/>
      <c r="D123" s="567"/>
      <c r="E123" s="560"/>
      <c r="F123" s="544"/>
      <c r="G123" s="569"/>
      <c r="H123" s="633"/>
      <c r="I123" s="570"/>
      <c r="J123" s="571"/>
    </row>
    <row r="124" spans="1:10" s="573" customFormat="1" ht="12.75" customHeight="1" x14ac:dyDescent="0.2">
      <c r="A124" s="574" t="s">
        <v>584</v>
      </c>
      <c r="B124" s="542" t="s">
        <v>183</v>
      </c>
      <c r="C124" s="543" t="s">
        <v>588</v>
      </c>
      <c r="D124" s="566">
        <v>187</v>
      </c>
      <c r="E124" s="560"/>
      <c r="F124" s="544"/>
      <c r="G124" s="653">
        <f>SUM(E124:F128)</f>
        <v>0</v>
      </c>
      <c r="H124" s="654">
        <f>ROUND(J124*0.65,2)*(1+0.05)</f>
        <v>22181.25</v>
      </c>
      <c r="I124" s="650">
        <f>G124*H124</f>
        <v>0</v>
      </c>
      <c r="J124" s="657">
        <v>32500</v>
      </c>
    </row>
    <row r="125" spans="1:10" s="573" customFormat="1" ht="12.75" customHeight="1" x14ac:dyDescent="0.2">
      <c r="A125" s="574" t="s">
        <v>584</v>
      </c>
      <c r="B125" s="542" t="s">
        <v>183</v>
      </c>
      <c r="C125" s="543" t="s">
        <v>588</v>
      </c>
      <c r="D125" s="566">
        <v>192</v>
      </c>
      <c r="E125" s="560"/>
      <c r="F125" s="544"/>
      <c r="G125" s="653"/>
      <c r="H125" s="655"/>
      <c r="I125" s="650"/>
      <c r="J125" s="657"/>
    </row>
    <row r="126" spans="1:10" s="573" customFormat="1" ht="15" customHeight="1" x14ac:dyDescent="0.2">
      <c r="A126" s="574" t="s">
        <v>584</v>
      </c>
      <c r="B126" s="542" t="s">
        <v>183</v>
      </c>
      <c r="C126" s="543" t="s">
        <v>588</v>
      </c>
      <c r="D126" s="566">
        <v>197</v>
      </c>
      <c r="E126" s="560"/>
      <c r="F126" s="544"/>
      <c r="G126" s="653"/>
      <c r="H126" s="655"/>
      <c r="I126" s="650"/>
      <c r="J126" s="657"/>
    </row>
    <row r="127" spans="1:10" s="573" customFormat="1" ht="15" customHeight="1" x14ac:dyDescent="0.2">
      <c r="A127" s="574" t="s">
        <v>584</v>
      </c>
      <c r="B127" s="542" t="s">
        <v>183</v>
      </c>
      <c r="C127" s="543" t="s">
        <v>588</v>
      </c>
      <c r="D127" s="566">
        <v>202</v>
      </c>
      <c r="E127" s="560"/>
      <c r="F127" s="544"/>
      <c r="G127" s="653"/>
      <c r="H127" s="655"/>
      <c r="I127" s="650"/>
      <c r="J127" s="657"/>
    </row>
    <row r="128" spans="1:10" s="573" customFormat="1" ht="15" customHeight="1" x14ac:dyDescent="0.2">
      <c r="A128" s="574" t="s">
        <v>584</v>
      </c>
      <c r="B128" s="542" t="s">
        <v>183</v>
      </c>
      <c r="C128" s="543" t="s">
        <v>588</v>
      </c>
      <c r="D128" s="566">
        <v>207</v>
      </c>
      <c r="E128" s="560"/>
      <c r="F128" s="544"/>
      <c r="G128" s="653"/>
      <c r="H128" s="656"/>
      <c r="I128" s="650"/>
      <c r="J128" s="657"/>
    </row>
    <row r="129" spans="1:10" s="573" customFormat="1" ht="15" customHeight="1" x14ac:dyDescent="0.2">
      <c r="A129" s="546"/>
      <c r="B129" s="567"/>
      <c r="C129" s="568"/>
      <c r="D129" s="567"/>
      <c r="E129" s="560"/>
      <c r="F129" s="544"/>
      <c r="G129" s="569"/>
      <c r="H129" s="633"/>
      <c r="I129" s="570"/>
      <c r="J129" s="571"/>
    </row>
    <row r="130" spans="1:10" s="573" customFormat="1" ht="15" customHeight="1" x14ac:dyDescent="0.2">
      <c r="A130" s="574" t="s">
        <v>585</v>
      </c>
      <c r="B130" s="542" t="s">
        <v>183</v>
      </c>
      <c r="C130" s="543" t="s">
        <v>589</v>
      </c>
      <c r="D130" s="566">
        <v>197</v>
      </c>
      <c r="E130" s="560"/>
      <c r="F130" s="544"/>
      <c r="G130" s="653">
        <f>SUM(E130:F132)</f>
        <v>0</v>
      </c>
      <c r="H130" s="654">
        <f>ROUND(J130*0.65,2)*(1+0.05)</f>
        <v>22181.25</v>
      </c>
      <c r="I130" s="650">
        <f>G130*H130</f>
        <v>0</v>
      </c>
      <c r="J130" s="657">
        <v>32500</v>
      </c>
    </row>
    <row r="131" spans="1:10" s="573" customFormat="1" ht="15" customHeight="1" x14ac:dyDescent="0.2">
      <c r="A131" s="574" t="s">
        <v>585</v>
      </c>
      <c r="B131" s="542" t="s">
        <v>183</v>
      </c>
      <c r="C131" s="543" t="s">
        <v>589</v>
      </c>
      <c r="D131" s="566">
        <v>202</v>
      </c>
      <c r="E131" s="560"/>
      <c r="F131" s="544"/>
      <c r="G131" s="653"/>
      <c r="H131" s="655"/>
      <c r="I131" s="650"/>
      <c r="J131" s="657"/>
    </row>
    <row r="132" spans="1:10" s="573" customFormat="1" ht="15" customHeight="1" x14ac:dyDescent="0.2">
      <c r="A132" s="574" t="s">
        <v>585</v>
      </c>
      <c r="B132" s="542" t="s">
        <v>183</v>
      </c>
      <c r="C132" s="543" t="s">
        <v>589</v>
      </c>
      <c r="D132" s="566">
        <v>207</v>
      </c>
      <c r="E132" s="560"/>
      <c r="F132" s="544"/>
      <c r="G132" s="653"/>
      <c r="H132" s="656"/>
      <c r="I132" s="650"/>
      <c r="J132" s="657"/>
    </row>
    <row r="133" spans="1:10" ht="12.75" customHeight="1" x14ac:dyDescent="0.2">
      <c r="A133" s="575"/>
      <c r="B133" s="542"/>
      <c r="C133" s="576"/>
      <c r="D133" s="576"/>
      <c r="E133" s="560"/>
      <c r="F133" s="544"/>
      <c r="G133" s="577"/>
      <c r="H133" s="634"/>
      <c r="I133" s="548"/>
      <c r="J133" s="578"/>
    </row>
    <row r="134" spans="1:10" ht="15" customHeight="1" x14ac:dyDescent="0.2">
      <c r="A134" s="562" t="s">
        <v>141</v>
      </c>
      <c r="B134" s="542" t="s">
        <v>183</v>
      </c>
      <c r="C134" s="543" t="s">
        <v>515</v>
      </c>
      <c r="D134" s="560">
        <v>187</v>
      </c>
      <c r="E134" s="560"/>
      <c r="F134" s="544"/>
      <c r="G134" s="636">
        <f>SUM(E134:F138)</f>
        <v>0</v>
      </c>
      <c r="H134" s="637">
        <f>ROUND(J134*0.65,2)*(1+0.05)</f>
        <v>19041.75</v>
      </c>
      <c r="I134" s="650">
        <f>G134*H134</f>
        <v>0</v>
      </c>
      <c r="J134" s="640">
        <v>27900</v>
      </c>
    </row>
    <row r="135" spans="1:10" ht="15" customHeight="1" x14ac:dyDescent="0.2">
      <c r="A135" s="562" t="s">
        <v>141</v>
      </c>
      <c r="B135" s="542" t="s">
        <v>183</v>
      </c>
      <c r="C135" s="543" t="s">
        <v>515</v>
      </c>
      <c r="D135" s="560">
        <v>192</v>
      </c>
      <c r="E135" s="560"/>
      <c r="F135" s="544"/>
      <c r="G135" s="636"/>
      <c r="H135" s="638"/>
      <c r="I135" s="650"/>
      <c r="J135" s="640"/>
    </row>
    <row r="136" spans="1:10" ht="15" customHeight="1" x14ac:dyDescent="0.2">
      <c r="A136" s="562" t="s">
        <v>141</v>
      </c>
      <c r="B136" s="542" t="s">
        <v>183</v>
      </c>
      <c r="C136" s="543" t="s">
        <v>515</v>
      </c>
      <c r="D136" s="560">
        <v>197</v>
      </c>
      <c r="E136" s="560"/>
      <c r="F136" s="544"/>
      <c r="G136" s="636"/>
      <c r="H136" s="638"/>
      <c r="I136" s="650"/>
      <c r="J136" s="640"/>
    </row>
    <row r="137" spans="1:10" ht="15" customHeight="1" x14ac:dyDescent="0.2">
      <c r="A137" s="562" t="s">
        <v>141</v>
      </c>
      <c r="B137" s="542" t="s">
        <v>183</v>
      </c>
      <c r="C137" s="543" t="s">
        <v>515</v>
      </c>
      <c r="D137" s="560">
        <v>202</v>
      </c>
      <c r="E137" s="560"/>
      <c r="F137" s="544"/>
      <c r="G137" s="636"/>
      <c r="H137" s="638"/>
      <c r="I137" s="650"/>
      <c r="J137" s="640"/>
    </row>
    <row r="138" spans="1:10" ht="15" customHeight="1" x14ac:dyDescent="0.2">
      <c r="A138" s="562" t="s">
        <v>141</v>
      </c>
      <c r="B138" s="542" t="s">
        <v>183</v>
      </c>
      <c r="C138" s="543" t="s">
        <v>515</v>
      </c>
      <c r="D138" s="560">
        <v>207</v>
      </c>
      <c r="E138" s="560"/>
      <c r="F138" s="544"/>
      <c r="G138" s="636"/>
      <c r="H138" s="639"/>
      <c r="I138" s="650"/>
      <c r="J138" s="640"/>
    </row>
    <row r="139" spans="1:10" ht="15" customHeight="1" x14ac:dyDescent="0.2">
      <c r="A139" s="546"/>
      <c r="B139" s="543"/>
      <c r="C139" s="544"/>
      <c r="D139" s="543"/>
      <c r="E139" s="560"/>
      <c r="F139" s="544"/>
      <c r="G139" s="547"/>
      <c r="H139" s="632"/>
      <c r="I139" s="548"/>
      <c r="J139" s="549"/>
    </row>
    <row r="140" spans="1:10" ht="15.75" customHeight="1" x14ac:dyDescent="0.2">
      <c r="A140" s="574" t="s">
        <v>142</v>
      </c>
      <c r="B140" s="542" t="s">
        <v>183</v>
      </c>
      <c r="C140" s="543" t="s">
        <v>516</v>
      </c>
      <c r="D140" s="560">
        <v>187</v>
      </c>
      <c r="E140" s="560"/>
      <c r="F140" s="544"/>
      <c r="G140" s="636">
        <f>SUM(E140:F144)</f>
        <v>0</v>
      </c>
      <c r="H140" s="637">
        <f>ROUND(J140*0.65,2)*(1+0.05)</f>
        <v>19041.75</v>
      </c>
      <c r="I140" s="650">
        <f>G140*H140</f>
        <v>0</v>
      </c>
      <c r="J140" s="640">
        <v>27900</v>
      </c>
    </row>
    <row r="141" spans="1:10" ht="15.75" customHeight="1" x14ac:dyDescent="0.2">
      <c r="A141" s="574" t="s">
        <v>142</v>
      </c>
      <c r="B141" s="542" t="s">
        <v>183</v>
      </c>
      <c r="C141" s="543" t="s">
        <v>516</v>
      </c>
      <c r="D141" s="560">
        <v>192</v>
      </c>
      <c r="E141" s="560"/>
      <c r="F141" s="544"/>
      <c r="G141" s="636"/>
      <c r="H141" s="638"/>
      <c r="I141" s="650"/>
      <c r="J141" s="640"/>
    </row>
    <row r="142" spans="1:10" ht="15" customHeight="1" x14ac:dyDescent="0.2">
      <c r="A142" s="574" t="s">
        <v>142</v>
      </c>
      <c r="B142" s="542" t="s">
        <v>183</v>
      </c>
      <c r="C142" s="543" t="s">
        <v>516</v>
      </c>
      <c r="D142" s="560">
        <v>197</v>
      </c>
      <c r="E142" s="560"/>
      <c r="F142" s="544"/>
      <c r="G142" s="636"/>
      <c r="H142" s="638"/>
      <c r="I142" s="650"/>
      <c r="J142" s="640"/>
    </row>
    <row r="143" spans="1:10" ht="15" customHeight="1" x14ac:dyDescent="0.2">
      <c r="A143" s="574" t="s">
        <v>142</v>
      </c>
      <c r="B143" s="542" t="s">
        <v>183</v>
      </c>
      <c r="C143" s="543" t="s">
        <v>516</v>
      </c>
      <c r="D143" s="560">
        <v>202</v>
      </c>
      <c r="E143" s="560"/>
      <c r="F143" s="544"/>
      <c r="G143" s="636"/>
      <c r="H143" s="638"/>
      <c r="I143" s="650"/>
      <c r="J143" s="640"/>
    </row>
    <row r="144" spans="1:10" ht="15" customHeight="1" x14ac:dyDescent="0.2">
      <c r="A144" s="574" t="s">
        <v>142</v>
      </c>
      <c r="B144" s="542" t="s">
        <v>183</v>
      </c>
      <c r="C144" s="543" t="s">
        <v>516</v>
      </c>
      <c r="D144" s="560">
        <v>207</v>
      </c>
      <c r="E144" s="560"/>
      <c r="F144" s="544"/>
      <c r="G144" s="636"/>
      <c r="H144" s="639"/>
      <c r="I144" s="650"/>
      <c r="J144" s="640"/>
    </row>
    <row r="145" spans="1:10" ht="15" customHeight="1" x14ac:dyDescent="0.2">
      <c r="A145" s="546"/>
      <c r="B145" s="543"/>
      <c r="C145" s="544"/>
      <c r="D145" s="543"/>
      <c r="E145" s="560"/>
      <c r="F145" s="544"/>
      <c r="G145" s="547"/>
      <c r="H145" s="632"/>
      <c r="I145" s="548"/>
      <c r="J145" s="549"/>
    </row>
    <row r="146" spans="1:10" ht="15" customHeight="1" x14ac:dyDescent="0.2">
      <c r="A146" s="574" t="s">
        <v>143</v>
      </c>
      <c r="B146" s="542" t="s">
        <v>183</v>
      </c>
      <c r="C146" s="543" t="s">
        <v>517</v>
      </c>
      <c r="D146" s="560">
        <v>197</v>
      </c>
      <c r="E146" s="560"/>
      <c r="F146" s="544"/>
      <c r="G146" s="636">
        <f>SUM(E146:F148)</f>
        <v>0</v>
      </c>
      <c r="H146" s="637">
        <f>ROUND(J146*0.65,2)*(1+0.05)</f>
        <v>19041.75</v>
      </c>
      <c r="I146" s="650">
        <f>G146*H146</f>
        <v>0</v>
      </c>
      <c r="J146" s="640">
        <v>27900</v>
      </c>
    </row>
    <row r="147" spans="1:10" ht="15" customHeight="1" x14ac:dyDescent="0.2">
      <c r="A147" s="574" t="s">
        <v>143</v>
      </c>
      <c r="B147" s="542" t="s">
        <v>183</v>
      </c>
      <c r="C147" s="543" t="s">
        <v>517</v>
      </c>
      <c r="D147" s="560">
        <v>202</v>
      </c>
      <c r="E147" s="560"/>
      <c r="F147" s="544"/>
      <c r="G147" s="636"/>
      <c r="H147" s="638"/>
      <c r="I147" s="650"/>
      <c r="J147" s="640"/>
    </row>
    <row r="148" spans="1:10" ht="15" customHeight="1" x14ac:dyDescent="0.2">
      <c r="A148" s="574" t="s">
        <v>143</v>
      </c>
      <c r="B148" s="542" t="s">
        <v>183</v>
      </c>
      <c r="C148" s="543" t="s">
        <v>517</v>
      </c>
      <c r="D148" s="560">
        <v>207</v>
      </c>
      <c r="E148" s="560"/>
      <c r="F148" s="544"/>
      <c r="G148" s="636"/>
      <c r="H148" s="639"/>
      <c r="I148" s="650"/>
      <c r="J148" s="640"/>
    </row>
    <row r="149" spans="1:10" ht="15" customHeight="1" x14ac:dyDescent="0.2">
      <c r="A149" s="579"/>
      <c r="B149" s="543"/>
      <c r="C149" s="544"/>
      <c r="D149" s="543"/>
      <c r="E149" s="544"/>
      <c r="F149" s="544"/>
      <c r="G149" s="547"/>
      <c r="H149" s="631"/>
      <c r="I149" s="548"/>
      <c r="J149" s="549"/>
    </row>
    <row r="150" spans="1:10" ht="15" customHeight="1" x14ac:dyDescent="0.2">
      <c r="A150" s="553" t="s">
        <v>3</v>
      </c>
      <c r="B150" s="554"/>
      <c r="C150" s="555"/>
      <c r="D150" s="554"/>
      <c r="E150" s="555"/>
      <c r="F150" s="555"/>
      <c r="G150" s="556"/>
      <c r="H150" s="557"/>
      <c r="I150" s="558"/>
      <c r="J150" s="580"/>
    </row>
    <row r="151" spans="1:10" ht="15" customHeight="1" x14ac:dyDescent="0.2">
      <c r="A151" s="574" t="s">
        <v>301</v>
      </c>
      <c r="B151" s="542" t="s">
        <v>183</v>
      </c>
      <c r="C151" s="543" t="s">
        <v>518</v>
      </c>
      <c r="D151" s="544">
        <v>141</v>
      </c>
      <c r="E151" s="544"/>
      <c r="F151" s="581"/>
      <c r="G151" s="636">
        <f>SUM(E151:F158)</f>
        <v>0</v>
      </c>
      <c r="H151" s="637">
        <f>ROUND(J151*0.6,2)*(1+0.05)</f>
        <v>12537</v>
      </c>
      <c r="I151" s="650">
        <f>G151*H151</f>
        <v>0</v>
      </c>
      <c r="J151" s="640">
        <v>19900</v>
      </c>
    </row>
    <row r="152" spans="1:10" ht="15" customHeight="1" x14ac:dyDescent="0.2">
      <c r="A152" s="574" t="s">
        <v>301</v>
      </c>
      <c r="B152" s="542" t="s">
        <v>183</v>
      </c>
      <c r="C152" s="543" t="s">
        <v>518</v>
      </c>
      <c r="D152" s="544">
        <v>146</v>
      </c>
      <c r="E152" s="544"/>
      <c r="F152" s="581"/>
      <c r="G152" s="636"/>
      <c r="H152" s="638"/>
      <c r="I152" s="650"/>
      <c r="J152" s="640"/>
    </row>
    <row r="153" spans="1:10" ht="15" customHeight="1" x14ac:dyDescent="0.2">
      <c r="A153" s="574" t="s">
        <v>301</v>
      </c>
      <c r="B153" s="542" t="s">
        <v>183</v>
      </c>
      <c r="C153" s="543" t="s">
        <v>518</v>
      </c>
      <c r="D153" s="544">
        <v>151</v>
      </c>
      <c r="E153" s="544"/>
      <c r="F153" s="581"/>
      <c r="G153" s="636"/>
      <c r="H153" s="638"/>
      <c r="I153" s="650"/>
      <c r="J153" s="640"/>
    </row>
    <row r="154" spans="1:10" ht="15" customHeight="1" x14ac:dyDescent="0.2">
      <c r="A154" s="574" t="s">
        <v>301</v>
      </c>
      <c r="B154" s="542" t="s">
        <v>183</v>
      </c>
      <c r="C154" s="543" t="s">
        <v>518</v>
      </c>
      <c r="D154" s="544">
        <v>156</v>
      </c>
      <c r="E154" s="544"/>
      <c r="F154" s="581"/>
      <c r="G154" s="636"/>
      <c r="H154" s="638"/>
      <c r="I154" s="650"/>
      <c r="J154" s="640"/>
    </row>
    <row r="155" spans="1:10" ht="15" customHeight="1" x14ac:dyDescent="0.2">
      <c r="A155" s="574" t="s">
        <v>301</v>
      </c>
      <c r="B155" s="542" t="s">
        <v>183</v>
      </c>
      <c r="C155" s="543" t="s">
        <v>518</v>
      </c>
      <c r="D155" s="544">
        <v>161</v>
      </c>
      <c r="E155" s="544"/>
      <c r="F155" s="581"/>
      <c r="G155" s="636"/>
      <c r="H155" s="638"/>
      <c r="I155" s="650"/>
      <c r="J155" s="640"/>
    </row>
    <row r="156" spans="1:10" ht="15" customHeight="1" x14ac:dyDescent="0.2">
      <c r="A156" s="574" t="s">
        <v>301</v>
      </c>
      <c r="B156" s="542" t="s">
        <v>183</v>
      </c>
      <c r="C156" s="543" t="s">
        <v>518</v>
      </c>
      <c r="D156" s="544">
        <v>166</v>
      </c>
      <c r="E156" s="544"/>
      <c r="F156" s="581"/>
      <c r="G156" s="636"/>
      <c r="H156" s="638"/>
      <c r="I156" s="650"/>
      <c r="J156" s="640"/>
    </row>
    <row r="157" spans="1:10" ht="15" customHeight="1" x14ac:dyDescent="0.2">
      <c r="A157" s="574" t="s">
        <v>301</v>
      </c>
      <c r="B157" s="542" t="s">
        <v>183</v>
      </c>
      <c r="C157" s="543" t="s">
        <v>518</v>
      </c>
      <c r="D157" s="544">
        <v>171</v>
      </c>
      <c r="E157" s="544"/>
      <c r="F157" s="581"/>
      <c r="G157" s="636"/>
      <c r="H157" s="638"/>
      <c r="I157" s="650"/>
      <c r="J157" s="640"/>
    </row>
    <row r="158" spans="1:10" ht="15" customHeight="1" x14ac:dyDescent="0.2">
      <c r="A158" s="574" t="s">
        <v>301</v>
      </c>
      <c r="B158" s="542" t="s">
        <v>183</v>
      </c>
      <c r="C158" s="543" t="s">
        <v>518</v>
      </c>
      <c r="D158" s="544">
        <v>176</v>
      </c>
      <c r="E158" s="544"/>
      <c r="F158" s="581"/>
      <c r="G158" s="636"/>
      <c r="H158" s="639"/>
      <c r="I158" s="650"/>
      <c r="J158" s="640"/>
    </row>
    <row r="159" spans="1:10" ht="15" customHeight="1" x14ac:dyDescent="0.2">
      <c r="A159" s="546"/>
      <c r="B159" s="543"/>
      <c r="C159" s="544"/>
      <c r="D159" s="543"/>
      <c r="E159" s="544"/>
      <c r="F159" s="581"/>
      <c r="G159" s="547"/>
      <c r="H159" s="632"/>
      <c r="I159" s="548"/>
      <c r="J159" s="549"/>
    </row>
    <row r="160" spans="1:10" ht="15" customHeight="1" x14ac:dyDescent="0.2">
      <c r="A160" s="574" t="s">
        <v>302</v>
      </c>
      <c r="B160" s="542" t="s">
        <v>183</v>
      </c>
      <c r="C160" s="543" t="s">
        <v>519</v>
      </c>
      <c r="D160" s="582">
        <v>162</v>
      </c>
      <c r="E160" s="544"/>
      <c r="F160" s="581"/>
      <c r="G160" s="636">
        <f>SUM(E160:F165)</f>
        <v>0</v>
      </c>
      <c r="H160" s="637">
        <f>ROUND(J160*0.6,2)*(1+0.05)</f>
        <v>12537</v>
      </c>
      <c r="I160" s="650">
        <f>G160*H160</f>
        <v>0</v>
      </c>
      <c r="J160" s="640">
        <v>19900</v>
      </c>
    </row>
    <row r="161" spans="1:10" ht="15" customHeight="1" x14ac:dyDescent="0.2">
      <c r="A161" s="574" t="s">
        <v>302</v>
      </c>
      <c r="B161" s="542" t="s">
        <v>183</v>
      </c>
      <c r="C161" s="543" t="s">
        <v>519</v>
      </c>
      <c r="D161" s="582">
        <v>167</v>
      </c>
      <c r="E161" s="544"/>
      <c r="F161" s="581"/>
      <c r="G161" s="636"/>
      <c r="H161" s="638"/>
      <c r="I161" s="650"/>
      <c r="J161" s="640"/>
    </row>
    <row r="162" spans="1:10" ht="15" customHeight="1" x14ac:dyDescent="0.2">
      <c r="A162" s="574" t="s">
        <v>302</v>
      </c>
      <c r="B162" s="542" t="s">
        <v>183</v>
      </c>
      <c r="C162" s="543" t="s">
        <v>519</v>
      </c>
      <c r="D162" s="582">
        <v>172</v>
      </c>
      <c r="E162" s="544"/>
      <c r="F162" s="581"/>
      <c r="G162" s="636"/>
      <c r="H162" s="638"/>
      <c r="I162" s="650"/>
      <c r="J162" s="640"/>
    </row>
    <row r="163" spans="1:10" ht="15" customHeight="1" x14ac:dyDescent="0.2">
      <c r="A163" s="574" t="s">
        <v>302</v>
      </c>
      <c r="B163" s="542" t="s">
        <v>183</v>
      </c>
      <c r="C163" s="543" t="s">
        <v>519</v>
      </c>
      <c r="D163" s="582">
        <v>177</v>
      </c>
      <c r="E163" s="544"/>
      <c r="F163" s="581"/>
      <c r="G163" s="636"/>
      <c r="H163" s="638"/>
      <c r="I163" s="650"/>
      <c r="J163" s="640"/>
    </row>
    <row r="164" spans="1:10" ht="15" customHeight="1" x14ac:dyDescent="0.2">
      <c r="A164" s="574" t="s">
        <v>302</v>
      </c>
      <c r="B164" s="542" t="s">
        <v>183</v>
      </c>
      <c r="C164" s="543" t="s">
        <v>519</v>
      </c>
      <c r="D164" s="582">
        <v>182</v>
      </c>
      <c r="E164" s="544"/>
      <c r="F164" s="581"/>
      <c r="G164" s="636"/>
      <c r="H164" s="638"/>
      <c r="I164" s="650"/>
      <c r="J164" s="640"/>
    </row>
    <row r="165" spans="1:10" ht="15" customHeight="1" x14ac:dyDescent="0.2">
      <c r="A165" s="574" t="s">
        <v>302</v>
      </c>
      <c r="B165" s="542" t="s">
        <v>183</v>
      </c>
      <c r="C165" s="543" t="s">
        <v>519</v>
      </c>
      <c r="D165" s="582">
        <v>187</v>
      </c>
      <c r="E165" s="544"/>
      <c r="F165" s="581"/>
      <c r="G165" s="636"/>
      <c r="H165" s="639"/>
      <c r="I165" s="650"/>
      <c r="J165" s="640"/>
    </row>
    <row r="166" spans="1:10" ht="15" customHeight="1" x14ac:dyDescent="0.2">
      <c r="A166" s="574"/>
      <c r="B166" s="543"/>
      <c r="C166" s="551"/>
      <c r="D166" s="582"/>
      <c r="E166" s="544"/>
      <c r="F166" s="581"/>
      <c r="G166" s="547"/>
      <c r="H166" s="631"/>
      <c r="I166" s="548"/>
      <c r="J166" s="549"/>
    </row>
    <row r="167" spans="1:10" ht="15" customHeight="1" x14ac:dyDescent="0.2">
      <c r="A167" s="583" t="s">
        <v>303</v>
      </c>
      <c r="B167" s="542" t="s">
        <v>183</v>
      </c>
      <c r="C167" s="543" t="s">
        <v>520</v>
      </c>
      <c r="D167" s="568">
        <v>162</v>
      </c>
      <c r="E167" s="544"/>
      <c r="F167" s="581"/>
      <c r="G167" s="636">
        <f>SUM(E167:F172)</f>
        <v>0</v>
      </c>
      <c r="H167" s="637">
        <f>ROUND(J167*0.6,2)*(1+0.05)</f>
        <v>11025</v>
      </c>
      <c r="I167" s="650">
        <f>G167*H167</f>
        <v>0</v>
      </c>
      <c r="J167" s="640">
        <v>17500</v>
      </c>
    </row>
    <row r="168" spans="1:10" ht="15" customHeight="1" x14ac:dyDescent="0.2">
      <c r="A168" s="583" t="s">
        <v>303</v>
      </c>
      <c r="B168" s="542" t="s">
        <v>183</v>
      </c>
      <c r="C168" s="543" t="s">
        <v>520</v>
      </c>
      <c r="D168" s="568">
        <v>167</v>
      </c>
      <c r="E168" s="544"/>
      <c r="F168" s="581"/>
      <c r="G168" s="636"/>
      <c r="H168" s="638"/>
      <c r="I168" s="650"/>
      <c r="J168" s="640"/>
    </row>
    <row r="169" spans="1:10" ht="15" customHeight="1" x14ac:dyDescent="0.2">
      <c r="A169" s="583" t="s">
        <v>303</v>
      </c>
      <c r="B169" s="542" t="s">
        <v>183</v>
      </c>
      <c r="C169" s="543" t="s">
        <v>520</v>
      </c>
      <c r="D169" s="568">
        <v>172</v>
      </c>
      <c r="E169" s="544"/>
      <c r="F169" s="581"/>
      <c r="G169" s="636"/>
      <c r="H169" s="638"/>
      <c r="I169" s="650"/>
      <c r="J169" s="640"/>
    </row>
    <row r="170" spans="1:10" ht="15" customHeight="1" x14ac:dyDescent="0.2">
      <c r="A170" s="583" t="s">
        <v>303</v>
      </c>
      <c r="B170" s="542" t="s">
        <v>183</v>
      </c>
      <c r="C170" s="543" t="s">
        <v>520</v>
      </c>
      <c r="D170" s="568">
        <v>177</v>
      </c>
      <c r="E170" s="544"/>
      <c r="F170" s="581"/>
      <c r="G170" s="636"/>
      <c r="H170" s="638"/>
      <c r="I170" s="650"/>
      <c r="J170" s="640"/>
    </row>
    <row r="171" spans="1:10" ht="15" customHeight="1" x14ac:dyDescent="0.2">
      <c r="A171" s="583" t="s">
        <v>303</v>
      </c>
      <c r="B171" s="542" t="s">
        <v>183</v>
      </c>
      <c r="C171" s="543" t="s">
        <v>520</v>
      </c>
      <c r="D171" s="568">
        <v>182</v>
      </c>
      <c r="E171" s="544"/>
      <c r="F171" s="581"/>
      <c r="G171" s="636"/>
      <c r="H171" s="638"/>
      <c r="I171" s="650"/>
      <c r="J171" s="640"/>
    </row>
    <row r="172" spans="1:10" ht="15" customHeight="1" x14ac:dyDescent="0.2">
      <c r="A172" s="583" t="s">
        <v>303</v>
      </c>
      <c r="B172" s="542" t="s">
        <v>183</v>
      </c>
      <c r="C172" s="543" t="s">
        <v>520</v>
      </c>
      <c r="D172" s="568">
        <v>187</v>
      </c>
      <c r="E172" s="544"/>
      <c r="F172" s="581"/>
      <c r="G172" s="636"/>
      <c r="H172" s="639"/>
      <c r="I172" s="650"/>
      <c r="J172" s="640"/>
    </row>
    <row r="173" spans="1:10" ht="15" customHeight="1" x14ac:dyDescent="0.2">
      <c r="A173" s="574"/>
      <c r="B173" s="543"/>
      <c r="C173" s="551"/>
      <c r="D173" s="582"/>
      <c r="E173" s="544"/>
      <c r="F173" s="581"/>
      <c r="G173" s="547"/>
      <c r="H173" s="631"/>
      <c r="I173" s="548"/>
      <c r="J173" s="549"/>
    </row>
    <row r="174" spans="1:10" ht="15" customHeight="1" x14ac:dyDescent="0.2">
      <c r="A174" s="574" t="s">
        <v>304</v>
      </c>
      <c r="B174" s="542" t="s">
        <v>183</v>
      </c>
      <c r="C174" s="543" t="s">
        <v>521</v>
      </c>
      <c r="D174" s="544">
        <v>141</v>
      </c>
      <c r="E174" s="544"/>
      <c r="F174" s="581"/>
      <c r="G174" s="636">
        <f>SUM(E174:F181)</f>
        <v>0</v>
      </c>
      <c r="H174" s="637">
        <f>ROUND(J174*0.6,2)*(1+0.05)</f>
        <v>10395</v>
      </c>
      <c r="I174" s="650">
        <f>G174*H174</f>
        <v>0</v>
      </c>
      <c r="J174" s="640">
        <v>16500</v>
      </c>
    </row>
    <row r="175" spans="1:10" ht="15" customHeight="1" x14ac:dyDescent="0.2">
      <c r="A175" s="574" t="s">
        <v>304</v>
      </c>
      <c r="B175" s="542" t="s">
        <v>183</v>
      </c>
      <c r="C175" s="543" t="s">
        <v>521</v>
      </c>
      <c r="D175" s="544">
        <v>146</v>
      </c>
      <c r="E175" s="544"/>
      <c r="F175" s="581"/>
      <c r="G175" s="636"/>
      <c r="H175" s="638"/>
      <c r="I175" s="650"/>
      <c r="J175" s="640"/>
    </row>
    <row r="176" spans="1:10" ht="15" customHeight="1" x14ac:dyDescent="0.2">
      <c r="A176" s="574" t="s">
        <v>304</v>
      </c>
      <c r="B176" s="542" t="s">
        <v>183</v>
      </c>
      <c r="C176" s="543" t="s">
        <v>521</v>
      </c>
      <c r="D176" s="544">
        <v>151</v>
      </c>
      <c r="E176" s="544"/>
      <c r="F176" s="581"/>
      <c r="G176" s="636"/>
      <c r="H176" s="638"/>
      <c r="I176" s="650"/>
      <c r="J176" s="640"/>
    </row>
    <row r="177" spans="1:10" ht="15" customHeight="1" x14ac:dyDescent="0.2">
      <c r="A177" s="574" t="s">
        <v>304</v>
      </c>
      <c r="B177" s="542" t="s">
        <v>183</v>
      </c>
      <c r="C177" s="543" t="s">
        <v>521</v>
      </c>
      <c r="D177" s="544">
        <v>156</v>
      </c>
      <c r="E177" s="544"/>
      <c r="F177" s="581"/>
      <c r="G177" s="636"/>
      <c r="H177" s="638"/>
      <c r="I177" s="650"/>
      <c r="J177" s="640"/>
    </row>
    <row r="178" spans="1:10" ht="15" customHeight="1" x14ac:dyDescent="0.2">
      <c r="A178" s="574" t="s">
        <v>304</v>
      </c>
      <c r="B178" s="542" t="s">
        <v>183</v>
      </c>
      <c r="C178" s="543" t="s">
        <v>521</v>
      </c>
      <c r="D178" s="544">
        <v>161</v>
      </c>
      <c r="E178" s="544"/>
      <c r="F178" s="581"/>
      <c r="G178" s="636"/>
      <c r="H178" s="638"/>
      <c r="I178" s="650"/>
      <c r="J178" s="640"/>
    </row>
    <row r="179" spans="1:10" ht="15" customHeight="1" x14ac:dyDescent="0.2">
      <c r="A179" s="574" t="s">
        <v>304</v>
      </c>
      <c r="B179" s="542" t="s">
        <v>183</v>
      </c>
      <c r="C179" s="543" t="s">
        <v>521</v>
      </c>
      <c r="D179" s="544">
        <v>166</v>
      </c>
      <c r="E179" s="544"/>
      <c r="F179" s="581"/>
      <c r="G179" s="636"/>
      <c r="H179" s="638"/>
      <c r="I179" s="650"/>
      <c r="J179" s="640"/>
    </row>
    <row r="180" spans="1:10" ht="15" customHeight="1" x14ac:dyDescent="0.2">
      <c r="A180" s="574" t="s">
        <v>304</v>
      </c>
      <c r="B180" s="542" t="s">
        <v>183</v>
      </c>
      <c r="C180" s="543" t="s">
        <v>521</v>
      </c>
      <c r="D180" s="544">
        <v>171</v>
      </c>
      <c r="E180" s="544"/>
      <c r="F180" s="581"/>
      <c r="G180" s="636"/>
      <c r="H180" s="638"/>
      <c r="I180" s="650"/>
      <c r="J180" s="640"/>
    </row>
    <row r="181" spans="1:10" ht="15" customHeight="1" x14ac:dyDescent="0.2">
      <c r="A181" s="574" t="s">
        <v>304</v>
      </c>
      <c r="B181" s="542" t="s">
        <v>183</v>
      </c>
      <c r="C181" s="543" t="s">
        <v>521</v>
      </c>
      <c r="D181" s="544">
        <v>176</v>
      </c>
      <c r="E181" s="544"/>
      <c r="F181" s="581"/>
      <c r="G181" s="636"/>
      <c r="H181" s="639"/>
      <c r="I181" s="650"/>
      <c r="J181" s="640"/>
    </row>
    <row r="182" spans="1:10" ht="15" customHeight="1" x14ac:dyDescent="0.2">
      <c r="A182" s="546"/>
      <c r="B182" s="543"/>
      <c r="C182" s="544"/>
      <c r="D182" s="543"/>
      <c r="E182" s="544"/>
      <c r="F182" s="581"/>
      <c r="G182" s="547"/>
      <c r="H182" s="632"/>
      <c r="I182" s="548"/>
      <c r="J182" s="549"/>
    </row>
    <row r="183" spans="1:10" ht="15" customHeight="1" x14ac:dyDescent="0.2">
      <c r="A183" s="574" t="s">
        <v>305</v>
      </c>
      <c r="B183" s="542" t="s">
        <v>183</v>
      </c>
      <c r="C183" s="543" t="s">
        <v>522</v>
      </c>
      <c r="D183" s="582">
        <v>157</v>
      </c>
      <c r="E183" s="544"/>
      <c r="F183" s="581"/>
      <c r="G183" s="636">
        <f>SUM(E183:F189)</f>
        <v>0</v>
      </c>
      <c r="H183" s="637">
        <f>ROUND(J183*0.6,2)*(1+0.05)</f>
        <v>10395</v>
      </c>
      <c r="I183" s="650">
        <f>G183*H183</f>
        <v>0</v>
      </c>
      <c r="J183" s="640">
        <v>16500</v>
      </c>
    </row>
    <row r="184" spans="1:10" ht="15" customHeight="1" x14ac:dyDescent="0.2">
      <c r="A184" s="574" t="s">
        <v>305</v>
      </c>
      <c r="B184" s="542" t="s">
        <v>183</v>
      </c>
      <c r="C184" s="543" t="s">
        <v>522</v>
      </c>
      <c r="D184" s="582">
        <v>162</v>
      </c>
      <c r="E184" s="544"/>
      <c r="F184" s="581"/>
      <c r="G184" s="636"/>
      <c r="H184" s="638"/>
      <c r="I184" s="650"/>
      <c r="J184" s="640"/>
    </row>
    <row r="185" spans="1:10" ht="15" customHeight="1" x14ac:dyDescent="0.2">
      <c r="A185" s="574" t="s">
        <v>305</v>
      </c>
      <c r="B185" s="542" t="s">
        <v>183</v>
      </c>
      <c r="C185" s="543" t="s">
        <v>522</v>
      </c>
      <c r="D185" s="582">
        <v>167</v>
      </c>
      <c r="E185" s="544"/>
      <c r="F185" s="581"/>
      <c r="G185" s="636"/>
      <c r="H185" s="638"/>
      <c r="I185" s="650"/>
      <c r="J185" s="640"/>
    </row>
    <row r="186" spans="1:10" ht="15" customHeight="1" x14ac:dyDescent="0.2">
      <c r="A186" s="574" t="s">
        <v>305</v>
      </c>
      <c r="B186" s="542" t="s">
        <v>183</v>
      </c>
      <c r="C186" s="543" t="s">
        <v>522</v>
      </c>
      <c r="D186" s="582">
        <v>172</v>
      </c>
      <c r="E186" s="544"/>
      <c r="F186" s="581"/>
      <c r="G186" s="636"/>
      <c r="H186" s="638"/>
      <c r="I186" s="650"/>
      <c r="J186" s="640"/>
    </row>
    <row r="187" spans="1:10" ht="15" customHeight="1" x14ac:dyDescent="0.2">
      <c r="A187" s="574" t="s">
        <v>305</v>
      </c>
      <c r="B187" s="542" t="s">
        <v>183</v>
      </c>
      <c r="C187" s="543" t="s">
        <v>522</v>
      </c>
      <c r="D187" s="582">
        <v>177</v>
      </c>
      <c r="E187" s="544"/>
      <c r="F187" s="581"/>
      <c r="G187" s="636"/>
      <c r="H187" s="638"/>
      <c r="I187" s="650"/>
      <c r="J187" s="640"/>
    </row>
    <row r="188" spans="1:10" ht="15" customHeight="1" x14ac:dyDescent="0.2">
      <c r="A188" s="574" t="s">
        <v>305</v>
      </c>
      <c r="B188" s="542" t="s">
        <v>183</v>
      </c>
      <c r="C188" s="543" t="s">
        <v>522</v>
      </c>
      <c r="D188" s="582">
        <v>182</v>
      </c>
      <c r="E188" s="544"/>
      <c r="F188" s="581"/>
      <c r="G188" s="636"/>
      <c r="H188" s="638"/>
      <c r="I188" s="650"/>
      <c r="J188" s="640"/>
    </row>
    <row r="189" spans="1:10" ht="15" customHeight="1" x14ac:dyDescent="0.2">
      <c r="A189" s="574" t="s">
        <v>305</v>
      </c>
      <c r="B189" s="542" t="s">
        <v>183</v>
      </c>
      <c r="C189" s="543" t="s">
        <v>522</v>
      </c>
      <c r="D189" s="582">
        <v>187</v>
      </c>
      <c r="E189" s="544"/>
      <c r="F189" s="581"/>
      <c r="G189" s="636"/>
      <c r="H189" s="639"/>
      <c r="I189" s="650"/>
      <c r="J189" s="640"/>
    </row>
    <row r="190" spans="1:10" ht="15" customHeight="1" thickBot="1" x14ac:dyDescent="0.25">
      <c r="A190" s="659" t="s">
        <v>69</v>
      </c>
      <c r="B190" s="660"/>
      <c r="C190" s="660"/>
      <c r="D190" s="660"/>
      <c r="E190" s="660"/>
      <c r="F190" s="660"/>
      <c r="G190" s="660"/>
      <c r="H190" s="660"/>
      <c r="I190" s="661"/>
      <c r="J190" s="662"/>
    </row>
    <row r="191" spans="1:10" ht="15" customHeight="1" x14ac:dyDescent="0.2">
      <c r="A191" s="584" t="s">
        <v>68</v>
      </c>
      <c r="B191" s="585"/>
      <c r="C191" s="586"/>
      <c r="D191" s="585"/>
      <c r="E191" s="586"/>
      <c r="F191" s="586"/>
      <c r="G191" s="585"/>
      <c r="H191" s="587"/>
      <c r="I191" s="588"/>
      <c r="J191" s="589"/>
    </row>
    <row r="192" spans="1:10" ht="15" customHeight="1" x14ac:dyDescent="0.2">
      <c r="A192" s="546" t="s">
        <v>82</v>
      </c>
      <c r="B192" s="542" t="s">
        <v>184</v>
      </c>
      <c r="C192" s="543" t="s">
        <v>523</v>
      </c>
      <c r="D192" s="542" t="s">
        <v>232</v>
      </c>
      <c r="E192" s="590"/>
      <c r="F192" s="544"/>
      <c r="G192" s="641">
        <f>SUM(E192:F199)</f>
        <v>0</v>
      </c>
      <c r="H192" s="637">
        <f>ROUND(J192*0.65,2)*(1+0.05)</f>
        <v>37537.5</v>
      </c>
      <c r="I192" s="647">
        <f>G192*H192</f>
        <v>0</v>
      </c>
      <c r="J192" s="644">
        <v>55000</v>
      </c>
    </row>
    <row r="193" spans="1:10" ht="15" customHeight="1" x14ac:dyDescent="0.2">
      <c r="A193" s="546" t="s">
        <v>82</v>
      </c>
      <c r="B193" s="542" t="s">
        <v>184</v>
      </c>
      <c r="C193" s="543" t="s">
        <v>523</v>
      </c>
      <c r="D193" s="542" t="s">
        <v>233</v>
      </c>
      <c r="E193" s="590"/>
      <c r="F193" s="544"/>
      <c r="G193" s="642"/>
      <c r="H193" s="638"/>
      <c r="I193" s="648"/>
      <c r="J193" s="645"/>
    </row>
    <row r="194" spans="1:10" ht="15" customHeight="1" x14ac:dyDescent="0.2">
      <c r="A194" s="546" t="s">
        <v>82</v>
      </c>
      <c r="B194" s="542" t="s">
        <v>184</v>
      </c>
      <c r="C194" s="543" t="s">
        <v>523</v>
      </c>
      <c r="D194" s="591" t="s">
        <v>234</v>
      </c>
      <c r="E194" s="590"/>
      <c r="F194" s="544"/>
      <c r="G194" s="642"/>
      <c r="H194" s="638"/>
      <c r="I194" s="648"/>
      <c r="J194" s="645"/>
    </row>
    <row r="195" spans="1:10" ht="15" customHeight="1" x14ac:dyDescent="0.2">
      <c r="A195" s="546" t="s">
        <v>82</v>
      </c>
      <c r="B195" s="542" t="s">
        <v>184</v>
      </c>
      <c r="C195" s="543" t="s">
        <v>523</v>
      </c>
      <c r="D195" s="592" t="s">
        <v>235</v>
      </c>
      <c r="E195" s="590"/>
      <c r="F195" s="544"/>
      <c r="G195" s="642"/>
      <c r="H195" s="638"/>
      <c r="I195" s="648"/>
      <c r="J195" s="645"/>
    </row>
    <row r="196" spans="1:10" ht="15" customHeight="1" x14ac:dyDescent="0.2">
      <c r="A196" s="546" t="s">
        <v>82</v>
      </c>
      <c r="B196" s="542" t="s">
        <v>184</v>
      </c>
      <c r="C196" s="543" t="s">
        <v>523</v>
      </c>
      <c r="D196" s="592" t="s">
        <v>236</v>
      </c>
      <c r="E196" s="590"/>
      <c r="F196" s="544"/>
      <c r="G196" s="642"/>
      <c r="H196" s="638"/>
      <c r="I196" s="648"/>
      <c r="J196" s="645"/>
    </row>
    <row r="197" spans="1:10" ht="15" customHeight="1" x14ac:dyDescent="0.2">
      <c r="A197" s="546" t="s">
        <v>82</v>
      </c>
      <c r="B197" s="542" t="s">
        <v>184</v>
      </c>
      <c r="C197" s="543" t="s">
        <v>523</v>
      </c>
      <c r="D197" s="592" t="s">
        <v>237</v>
      </c>
      <c r="E197" s="590"/>
      <c r="F197" s="544"/>
      <c r="G197" s="642"/>
      <c r="H197" s="638"/>
      <c r="I197" s="648"/>
      <c r="J197" s="645"/>
    </row>
    <row r="198" spans="1:10" ht="15" customHeight="1" x14ac:dyDescent="0.2">
      <c r="A198" s="546" t="s">
        <v>82</v>
      </c>
      <c r="B198" s="542" t="s">
        <v>184</v>
      </c>
      <c r="C198" s="543" t="s">
        <v>523</v>
      </c>
      <c r="D198" s="592" t="s">
        <v>238</v>
      </c>
      <c r="E198" s="590"/>
      <c r="F198" s="544"/>
      <c r="G198" s="642"/>
      <c r="H198" s="638"/>
      <c r="I198" s="648"/>
      <c r="J198" s="645"/>
    </row>
    <row r="199" spans="1:10" ht="15" customHeight="1" x14ac:dyDescent="0.2">
      <c r="A199" s="546" t="s">
        <v>82</v>
      </c>
      <c r="B199" s="542" t="s">
        <v>184</v>
      </c>
      <c r="C199" s="543" t="s">
        <v>523</v>
      </c>
      <c r="D199" s="592" t="s">
        <v>239</v>
      </c>
      <c r="E199" s="590"/>
      <c r="F199" s="544"/>
      <c r="G199" s="643"/>
      <c r="H199" s="639"/>
      <c r="I199" s="649"/>
      <c r="J199" s="646"/>
    </row>
    <row r="200" spans="1:10" ht="15" customHeight="1" x14ac:dyDescent="0.2">
      <c r="A200" s="546"/>
      <c r="B200" s="542"/>
      <c r="C200" s="544"/>
      <c r="D200" s="593"/>
      <c r="E200" s="590"/>
      <c r="F200" s="544"/>
      <c r="G200" s="547"/>
      <c r="H200" s="631"/>
      <c r="I200" s="548"/>
      <c r="J200" s="549"/>
    </row>
    <row r="201" spans="1:10" ht="15" customHeight="1" x14ac:dyDescent="0.2">
      <c r="A201" s="574" t="s">
        <v>108</v>
      </c>
      <c r="B201" s="542" t="s">
        <v>184</v>
      </c>
      <c r="C201" s="543" t="s">
        <v>524</v>
      </c>
      <c r="D201" s="542" t="s">
        <v>240</v>
      </c>
      <c r="E201" s="590"/>
      <c r="F201" s="544"/>
      <c r="G201" s="641">
        <f>SUM(E201:F210)</f>
        <v>0</v>
      </c>
      <c r="H201" s="637">
        <f>ROUND(J201*0.65,2)*(1+0.05)</f>
        <v>37537.5</v>
      </c>
      <c r="I201" s="647">
        <f>G201*H201</f>
        <v>0</v>
      </c>
      <c r="J201" s="644">
        <v>55000</v>
      </c>
    </row>
    <row r="202" spans="1:10" ht="15" customHeight="1" x14ac:dyDescent="0.2">
      <c r="A202" s="574" t="s">
        <v>108</v>
      </c>
      <c r="B202" s="542" t="s">
        <v>184</v>
      </c>
      <c r="C202" s="543" t="s">
        <v>524</v>
      </c>
      <c r="D202" s="542" t="s">
        <v>241</v>
      </c>
      <c r="E202" s="590"/>
      <c r="F202" s="544"/>
      <c r="G202" s="642"/>
      <c r="H202" s="638"/>
      <c r="I202" s="648"/>
      <c r="J202" s="645"/>
    </row>
    <row r="203" spans="1:10" ht="15" customHeight="1" x14ac:dyDescent="0.2">
      <c r="A203" s="574" t="s">
        <v>108</v>
      </c>
      <c r="B203" s="542" t="s">
        <v>184</v>
      </c>
      <c r="C203" s="543" t="s">
        <v>524</v>
      </c>
      <c r="D203" s="542" t="s">
        <v>242</v>
      </c>
      <c r="E203" s="590"/>
      <c r="F203" s="544"/>
      <c r="G203" s="642"/>
      <c r="H203" s="638"/>
      <c r="I203" s="648"/>
      <c r="J203" s="645"/>
    </row>
    <row r="204" spans="1:10" ht="15" customHeight="1" x14ac:dyDescent="0.2">
      <c r="A204" s="574" t="s">
        <v>108</v>
      </c>
      <c r="B204" s="542" t="s">
        <v>184</v>
      </c>
      <c r="C204" s="543" t="s">
        <v>524</v>
      </c>
      <c r="D204" s="542" t="s">
        <v>232</v>
      </c>
      <c r="E204" s="590"/>
      <c r="F204" s="544"/>
      <c r="G204" s="642"/>
      <c r="H204" s="638"/>
      <c r="I204" s="648"/>
      <c r="J204" s="645"/>
    </row>
    <row r="205" spans="1:10" ht="15" customHeight="1" x14ac:dyDescent="0.2">
      <c r="A205" s="574" t="s">
        <v>108</v>
      </c>
      <c r="B205" s="542" t="s">
        <v>184</v>
      </c>
      <c r="C205" s="543" t="s">
        <v>524</v>
      </c>
      <c r="D205" s="542" t="s">
        <v>233</v>
      </c>
      <c r="E205" s="590"/>
      <c r="F205" s="544"/>
      <c r="G205" s="642"/>
      <c r="H205" s="638"/>
      <c r="I205" s="648"/>
      <c r="J205" s="645"/>
    </row>
    <row r="206" spans="1:10" ht="15" customHeight="1" x14ac:dyDescent="0.2">
      <c r="A206" s="574" t="s">
        <v>108</v>
      </c>
      <c r="B206" s="542" t="s">
        <v>184</v>
      </c>
      <c r="C206" s="543" t="s">
        <v>524</v>
      </c>
      <c r="D206" s="591" t="s">
        <v>234</v>
      </c>
      <c r="E206" s="590"/>
      <c r="F206" s="544"/>
      <c r="G206" s="642"/>
      <c r="H206" s="638"/>
      <c r="I206" s="648"/>
      <c r="J206" s="645"/>
    </row>
    <row r="207" spans="1:10" ht="15" customHeight="1" x14ac:dyDescent="0.2">
      <c r="A207" s="574" t="s">
        <v>108</v>
      </c>
      <c r="B207" s="542" t="s">
        <v>184</v>
      </c>
      <c r="C207" s="543" t="s">
        <v>524</v>
      </c>
      <c r="D207" s="592" t="s">
        <v>235</v>
      </c>
      <c r="E207" s="590"/>
      <c r="F207" s="544"/>
      <c r="G207" s="642"/>
      <c r="H207" s="638"/>
      <c r="I207" s="648"/>
      <c r="J207" s="645"/>
    </row>
    <row r="208" spans="1:10" ht="15" customHeight="1" x14ac:dyDescent="0.2">
      <c r="A208" s="574" t="s">
        <v>108</v>
      </c>
      <c r="B208" s="542" t="s">
        <v>184</v>
      </c>
      <c r="C208" s="543" t="s">
        <v>524</v>
      </c>
      <c r="D208" s="592" t="s">
        <v>236</v>
      </c>
      <c r="E208" s="590"/>
      <c r="F208" s="544"/>
      <c r="G208" s="642"/>
      <c r="H208" s="638"/>
      <c r="I208" s="648"/>
      <c r="J208" s="645"/>
    </row>
    <row r="209" spans="1:10" ht="15" customHeight="1" x14ac:dyDescent="0.2">
      <c r="A209" s="574" t="s">
        <v>108</v>
      </c>
      <c r="B209" s="542" t="s">
        <v>184</v>
      </c>
      <c r="C209" s="543" t="s">
        <v>524</v>
      </c>
      <c r="D209" s="592" t="s">
        <v>237</v>
      </c>
      <c r="E209" s="590"/>
      <c r="F209" s="544"/>
      <c r="G209" s="642"/>
      <c r="H209" s="638"/>
      <c r="I209" s="648"/>
      <c r="J209" s="645"/>
    </row>
    <row r="210" spans="1:10" ht="15" customHeight="1" x14ac:dyDescent="0.2">
      <c r="A210" s="574" t="s">
        <v>108</v>
      </c>
      <c r="B210" s="542" t="s">
        <v>184</v>
      </c>
      <c r="C210" s="543" t="s">
        <v>524</v>
      </c>
      <c r="D210" s="592" t="s">
        <v>238</v>
      </c>
      <c r="E210" s="590"/>
      <c r="F210" s="544"/>
      <c r="G210" s="643"/>
      <c r="H210" s="639"/>
      <c r="I210" s="649"/>
      <c r="J210" s="646"/>
    </row>
    <row r="211" spans="1:10" ht="15" customHeight="1" x14ac:dyDescent="0.2">
      <c r="A211" s="546"/>
      <c r="B211" s="542"/>
      <c r="C211" s="544"/>
      <c r="D211" s="543"/>
      <c r="E211" s="590"/>
      <c r="F211" s="544"/>
      <c r="G211" s="547"/>
      <c r="H211" s="631"/>
      <c r="I211" s="548"/>
      <c r="J211" s="549"/>
    </row>
    <row r="212" spans="1:10" ht="15" customHeight="1" x14ac:dyDescent="0.2">
      <c r="A212" s="546" t="s">
        <v>144</v>
      </c>
      <c r="B212" s="542" t="s">
        <v>184</v>
      </c>
      <c r="C212" s="544" t="s">
        <v>590</v>
      </c>
      <c r="D212" s="542" t="s">
        <v>243</v>
      </c>
      <c r="E212" s="590"/>
      <c r="F212" s="544"/>
      <c r="G212" s="636">
        <f>SUM(E212:F225)</f>
        <v>0</v>
      </c>
      <c r="H212" s="637">
        <f>ROUND(J212*0.65,2)*(1+0.05)</f>
        <v>18086.25</v>
      </c>
      <c r="I212" s="650">
        <f>G212*H212</f>
        <v>0</v>
      </c>
      <c r="J212" s="640">
        <v>26500</v>
      </c>
    </row>
    <row r="213" spans="1:10" ht="15" customHeight="1" x14ac:dyDescent="0.2">
      <c r="A213" s="546" t="s">
        <v>144</v>
      </c>
      <c r="B213" s="542" t="s">
        <v>184</v>
      </c>
      <c r="C213" s="544" t="s">
        <v>590</v>
      </c>
      <c r="D213" s="542" t="s">
        <v>244</v>
      </c>
      <c r="E213" s="590"/>
      <c r="F213" s="544"/>
      <c r="G213" s="636"/>
      <c r="H213" s="638"/>
      <c r="I213" s="650"/>
      <c r="J213" s="640"/>
    </row>
    <row r="214" spans="1:10" ht="12.75" customHeight="1" x14ac:dyDescent="0.2">
      <c r="A214" s="546" t="s">
        <v>144</v>
      </c>
      <c r="B214" s="542" t="s">
        <v>184</v>
      </c>
      <c r="C214" s="544" t="s">
        <v>590</v>
      </c>
      <c r="D214" s="542" t="s">
        <v>240</v>
      </c>
      <c r="E214" s="590"/>
      <c r="F214" s="544"/>
      <c r="G214" s="636"/>
      <c r="H214" s="638"/>
      <c r="I214" s="650"/>
      <c r="J214" s="640"/>
    </row>
    <row r="215" spans="1:10" ht="15" customHeight="1" x14ac:dyDescent="0.2">
      <c r="A215" s="546" t="s">
        <v>144</v>
      </c>
      <c r="B215" s="542" t="s">
        <v>184</v>
      </c>
      <c r="C215" s="544" t="s">
        <v>590</v>
      </c>
      <c r="D215" s="542" t="s">
        <v>241</v>
      </c>
      <c r="E215" s="590"/>
      <c r="F215" s="544"/>
      <c r="G215" s="636"/>
      <c r="H215" s="638"/>
      <c r="I215" s="650"/>
      <c r="J215" s="640"/>
    </row>
    <row r="216" spans="1:10" ht="15" customHeight="1" x14ac:dyDescent="0.2">
      <c r="A216" s="546" t="s">
        <v>144</v>
      </c>
      <c r="B216" s="542" t="s">
        <v>184</v>
      </c>
      <c r="C216" s="544" t="s">
        <v>590</v>
      </c>
      <c r="D216" s="542" t="s">
        <v>242</v>
      </c>
      <c r="E216" s="590"/>
      <c r="F216" s="544"/>
      <c r="G216" s="636"/>
      <c r="H216" s="638"/>
      <c r="I216" s="650"/>
      <c r="J216" s="640"/>
    </row>
    <row r="217" spans="1:10" ht="15" customHeight="1" x14ac:dyDescent="0.2">
      <c r="A217" s="546" t="s">
        <v>144</v>
      </c>
      <c r="B217" s="542" t="s">
        <v>184</v>
      </c>
      <c r="C217" s="544" t="s">
        <v>590</v>
      </c>
      <c r="D217" s="542" t="s">
        <v>232</v>
      </c>
      <c r="E217" s="590"/>
      <c r="F217" s="544"/>
      <c r="G217" s="636"/>
      <c r="H217" s="638"/>
      <c r="I217" s="650"/>
      <c r="J217" s="640"/>
    </row>
    <row r="218" spans="1:10" ht="15" customHeight="1" x14ac:dyDescent="0.2">
      <c r="A218" s="546" t="s">
        <v>144</v>
      </c>
      <c r="B218" s="542" t="s">
        <v>184</v>
      </c>
      <c r="C218" s="544" t="s">
        <v>590</v>
      </c>
      <c r="D218" s="542" t="s">
        <v>233</v>
      </c>
      <c r="E218" s="590"/>
      <c r="F218" s="544"/>
      <c r="G218" s="636"/>
      <c r="H218" s="638"/>
      <c r="I218" s="650"/>
      <c r="J218" s="640"/>
    </row>
    <row r="219" spans="1:10" ht="15" customHeight="1" x14ac:dyDescent="0.2">
      <c r="A219" s="546" t="s">
        <v>144</v>
      </c>
      <c r="B219" s="542" t="s">
        <v>184</v>
      </c>
      <c r="C219" s="544" t="s">
        <v>590</v>
      </c>
      <c r="D219" s="591" t="s">
        <v>234</v>
      </c>
      <c r="E219" s="590"/>
      <c r="F219" s="544"/>
      <c r="G219" s="636"/>
      <c r="H219" s="638"/>
      <c r="I219" s="650"/>
      <c r="J219" s="640"/>
    </row>
    <row r="220" spans="1:10" ht="15" customHeight="1" x14ac:dyDescent="0.2">
      <c r="A220" s="546" t="s">
        <v>144</v>
      </c>
      <c r="B220" s="542" t="s">
        <v>184</v>
      </c>
      <c r="C220" s="544" t="s">
        <v>590</v>
      </c>
      <c r="D220" s="592" t="s">
        <v>235</v>
      </c>
      <c r="E220" s="590"/>
      <c r="F220" s="544"/>
      <c r="G220" s="636"/>
      <c r="H220" s="638"/>
      <c r="I220" s="650"/>
      <c r="J220" s="640"/>
    </row>
    <row r="221" spans="1:10" ht="15" customHeight="1" x14ac:dyDescent="0.2">
      <c r="A221" s="546" t="s">
        <v>144</v>
      </c>
      <c r="B221" s="542" t="s">
        <v>184</v>
      </c>
      <c r="C221" s="544" t="s">
        <v>590</v>
      </c>
      <c r="D221" s="592" t="s">
        <v>236</v>
      </c>
      <c r="E221" s="590"/>
      <c r="F221" s="544"/>
      <c r="G221" s="636"/>
      <c r="H221" s="638"/>
      <c r="I221" s="650"/>
      <c r="J221" s="640"/>
    </row>
    <row r="222" spans="1:10" ht="15" customHeight="1" x14ac:dyDescent="0.2">
      <c r="A222" s="546" t="s">
        <v>144</v>
      </c>
      <c r="B222" s="542" t="s">
        <v>184</v>
      </c>
      <c r="C222" s="544" t="s">
        <v>590</v>
      </c>
      <c r="D222" s="592" t="s">
        <v>237</v>
      </c>
      <c r="E222" s="590"/>
      <c r="F222" s="544"/>
      <c r="G222" s="636"/>
      <c r="H222" s="638"/>
      <c r="I222" s="650"/>
      <c r="J222" s="640"/>
    </row>
    <row r="223" spans="1:10" ht="15" customHeight="1" x14ac:dyDescent="0.2">
      <c r="A223" s="546" t="s">
        <v>144</v>
      </c>
      <c r="B223" s="542" t="s">
        <v>184</v>
      </c>
      <c r="C223" s="544" t="s">
        <v>590</v>
      </c>
      <c r="D223" s="590" t="s">
        <v>238</v>
      </c>
      <c r="E223" s="590"/>
      <c r="F223" s="544"/>
      <c r="G223" s="636"/>
      <c r="H223" s="638"/>
      <c r="I223" s="650"/>
      <c r="J223" s="640"/>
    </row>
    <row r="224" spans="1:10" ht="15" customHeight="1" x14ac:dyDescent="0.2">
      <c r="A224" s="546" t="s">
        <v>144</v>
      </c>
      <c r="B224" s="542" t="s">
        <v>184</v>
      </c>
      <c r="C224" s="544" t="s">
        <v>590</v>
      </c>
      <c r="D224" s="590" t="s">
        <v>239</v>
      </c>
      <c r="E224" s="590"/>
      <c r="F224" s="544"/>
      <c r="G224" s="636"/>
      <c r="H224" s="638"/>
      <c r="I224" s="650"/>
      <c r="J224" s="640"/>
    </row>
    <row r="225" spans="1:10" ht="15" customHeight="1" x14ac:dyDescent="0.2">
      <c r="A225" s="546" t="s">
        <v>144</v>
      </c>
      <c r="B225" s="542" t="s">
        <v>184</v>
      </c>
      <c r="C225" s="544" t="s">
        <v>590</v>
      </c>
      <c r="D225" s="590" t="s">
        <v>245</v>
      </c>
      <c r="E225" s="590"/>
      <c r="F225" s="544"/>
      <c r="G225" s="636"/>
      <c r="H225" s="639"/>
      <c r="I225" s="650"/>
      <c r="J225" s="640"/>
    </row>
    <row r="226" spans="1:10" ht="15" customHeight="1" x14ac:dyDescent="0.2">
      <c r="A226" s="546"/>
      <c r="B226" s="543"/>
      <c r="C226" s="544"/>
      <c r="D226" s="543"/>
      <c r="E226" s="590"/>
      <c r="F226" s="544"/>
      <c r="G226" s="547"/>
      <c r="H226" s="632"/>
      <c r="I226" s="563"/>
      <c r="J226" s="564"/>
    </row>
    <row r="227" spans="1:10" s="594" customFormat="1" ht="15" customHeight="1" x14ac:dyDescent="0.2">
      <c r="A227" s="574" t="s">
        <v>145</v>
      </c>
      <c r="B227" s="542" t="s">
        <v>185</v>
      </c>
      <c r="C227" s="543" t="s">
        <v>525</v>
      </c>
      <c r="D227" s="590">
        <v>36</v>
      </c>
      <c r="E227" s="590"/>
      <c r="F227" s="544"/>
      <c r="G227" s="636">
        <f>SUM(E227:F239)</f>
        <v>0</v>
      </c>
      <c r="H227" s="637">
        <f>ROUND(J227*0.6,2)*(1+0.05)</f>
        <v>11655</v>
      </c>
      <c r="I227" s="650">
        <f>G227*H227</f>
        <v>0</v>
      </c>
      <c r="J227" s="640">
        <v>18500</v>
      </c>
    </row>
    <row r="228" spans="1:10" s="594" customFormat="1" ht="15" customHeight="1" x14ac:dyDescent="0.2">
      <c r="A228" s="574" t="s">
        <v>145</v>
      </c>
      <c r="B228" s="542" t="s">
        <v>185</v>
      </c>
      <c r="C228" s="543" t="s">
        <v>525</v>
      </c>
      <c r="D228" s="590">
        <v>37</v>
      </c>
      <c r="E228" s="590"/>
      <c r="F228" s="544"/>
      <c r="G228" s="636"/>
      <c r="H228" s="638"/>
      <c r="I228" s="650"/>
      <c r="J228" s="640"/>
    </row>
    <row r="229" spans="1:10" s="594" customFormat="1" ht="15" customHeight="1" x14ac:dyDescent="0.2">
      <c r="A229" s="574" t="s">
        <v>145</v>
      </c>
      <c r="B229" s="542" t="s">
        <v>185</v>
      </c>
      <c r="C229" s="543" t="s">
        <v>525</v>
      </c>
      <c r="D229" s="590">
        <v>38</v>
      </c>
      <c r="E229" s="590"/>
      <c r="F229" s="544"/>
      <c r="G229" s="636"/>
      <c r="H229" s="638"/>
      <c r="I229" s="650"/>
      <c r="J229" s="640"/>
    </row>
    <row r="230" spans="1:10" s="594" customFormat="1" ht="15" customHeight="1" x14ac:dyDescent="0.2">
      <c r="A230" s="574" t="s">
        <v>145</v>
      </c>
      <c r="B230" s="542" t="s">
        <v>185</v>
      </c>
      <c r="C230" s="543" t="s">
        <v>525</v>
      </c>
      <c r="D230" s="590">
        <v>39</v>
      </c>
      <c r="E230" s="590"/>
      <c r="F230" s="544"/>
      <c r="G230" s="636"/>
      <c r="H230" s="638"/>
      <c r="I230" s="650"/>
      <c r="J230" s="640"/>
    </row>
    <row r="231" spans="1:10" s="594" customFormat="1" ht="15" customHeight="1" x14ac:dyDescent="0.2">
      <c r="A231" s="574" t="s">
        <v>145</v>
      </c>
      <c r="B231" s="542" t="s">
        <v>185</v>
      </c>
      <c r="C231" s="543" t="s">
        <v>525</v>
      </c>
      <c r="D231" s="590">
        <v>40</v>
      </c>
      <c r="E231" s="590"/>
      <c r="F231" s="544"/>
      <c r="G231" s="636"/>
      <c r="H231" s="638"/>
      <c r="I231" s="650"/>
      <c r="J231" s="640"/>
    </row>
    <row r="232" spans="1:10" s="594" customFormat="1" ht="15" customHeight="1" x14ac:dyDescent="0.2">
      <c r="A232" s="574" t="s">
        <v>145</v>
      </c>
      <c r="B232" s="542" t="s">
        <v>185</v>
      </c>
      <c r="C232" s="543" t="s">
        <v>525</v>
      </c>
      <c r="D232" s="590">
        <v>41</v>
      </c>
      <c r="E232" s="590"/>
      <c r="F232" s="544"/>
      <c r="G232" s="636"/>
      <c r="H232" s="638"/>
      <c r="I232" s="650"/>
      <c r="J232" s="640"/>
    </row>
    <row r="233" spans="1:10" s="594" customFormat="1" ht="15" customHeight="1" x14ac:dyDescent="0.2">
      <c r="A233" s="574" t="s">
        <v>145</v>
      </c>
      <c r="B233" s="542" t="s">
        <v>185</v>
      </c>
      <c r="C233" s="543" t="s">
        <v>525</v>
      </c>
      <c r="D233" s="590">
        <v>42</v>
      </c>
      <c r="E233" s="590"/>
      <c r="F233" s="544"/>
      <c r="G233" s="636"/>
      <c r="H233" s="638"/>
      <c r="I233" s="650"/>
      <c r="J233" s="640"/>
    </row>
    <row r="234" spans="1:10" s="594" customFormat="1" ht="15" customHeight="1" x14ac:dyDescent="0.2">
      <c r="A234" s="574" t="s">
        <v>145</v>
      </c>
      <c r="B234" s="542" t="s">
        <v>185</v>
      </c>
      <c r="C234" s="543" t="s">
        <v>525</v>
      </c>
      <c r="D234" s="590">
        <v>43</v>
      </c>
      <c r="E234" s="590"/>
      <c r="F234" s="544"/>
      <c r="G234" s="636"/>
      <c r="H234" s="638"/>
      <c r="I234" s="650"/>
      <c r="J234" s="640"/>
    </row>
    <row r="235" spans="1:10" s="594" customFormat="1" ht="15" customHeight="1" x14ac:dyDescent="0.2">
      <c r="A235" s="574" t="s">
        <v>145</v>
      </c>
      <c r="B235" s="542" t="s">
        <v>185</v>
      </c>
      <c r="C235" s="543" t="s">
        <v>525</v>
      </c>
      <c r="D235" s="590">
        <v>44</v>
      </c>
      <c r="E235" s="590"/>
      <c r="F235" s="544"/>
      <c r="G235" s="636"/>
      <c r="H235" s="638"/>
      <c r="I235" s="650"/>
      <c r="J235" s="640"/>
    </row>
    <row r="236" spans="1:10" s="594" customFormat="1" ht="15" customHeight="1" x14ac:dyDescent="0.2">
      <c r="A236" s="574" t="s">
        <v>145</v>
      </c>
      <c r="B236" s="542" t="s">
        <v>185</v>
      </c>
      <c r="C236" s="543" t="s">
        <v>525</v>
      </c>
      <c r="D236" s="590">
        <v>45</v>
      </c>
      <c r="E236" s="590"/>
      <c r="F236" s="544"/>
      <c r="G236" s="636"/>
      <c r="H236" s="638"/>
      <c r="I236" s="650"/>
      <c r="J236" s="640"/>
    </row>
    <row r="237" spans="1:10" s="594" customFormat="1" ht="15" customHeight="1" x14ac:dyDescent="0.2">
      <c r="A237" s="574" t="s">
        <v>145</v>
      </c>
      <c r="B237" s="542" t="s">
        <v>185</v>
      </c>
      <c r="C237" s="543" t="s">
        <v>525</v>
      </c>
      <c r="D237" s="590">
        <v>46</v>
      </c>
      <c r="E237" s="590"/>
      <c r="F237" s="544"/>
      <c r="G237" s="636"/>
      <c r="H237" s="638"/>
      <c r="I237" s="650"/>
      <c r="J237" s="640"/>
    </row>
    <row r="238" spans="1:10" s="594" customFormat="1" ht="15" customHeight="1" x14ac:dyDescent="0.2">
      <c r="A238" s="574" t="s">
        <v>145</v>
      </c>
      <c r="B238" s="542" t="s">
        <v>185</v>
      </c>
      <c r="C238" s="543" t="s">
        <v>525</v>
      </c>
      <c r="D238" s="590">
        <v>47</v>
      </c>
      <c r="E238" s="590"/>
      <c r="F238" s="544"/>
      <c r="G238" s="636"/>
      <c r="H238" s="638"/>
      <c r="I238" s="650"/>
      <c r="J238" s="640"/>
    </row>
    <row r="239" spans="1:10" s="594" customFormat="1" ht="15" customHeight="1" x14ac:dyDescent="0.2">
      <c r="A239" s="574" t="s">
        <v>145</v>
      </c>
      <c r="B239" s="542" t="s">
        <v>185</v>
      </c>
      <c r="C239" s="543" t="s">
        <v>525</v>
      </c>
      <c r="D239" s="590">
        <v>48</v>
      </c>
      <c r="E239" s="590"/>
      <c r="F239" s="544"/>
      <c r="G239" s="636"/>
      <c r="H239" s="639"/>
      <c r="I239" s="650"/>
      <c r="J239" s="640"/>
    </row>
    <row r="240" spans="1:10" ht="15" customHeight="1" x14ac:dyDescent="0.2">
      <c r="A240" s="553" t="s">
        <v>56</v>
      </c>
      <c r="B240" s="554"/>
      <c r="C240" s="555"/>
      <c r="D240" s="554"/>
      <c r="E240" s="555"/>
      <c r="F240" s="555"/>
      <c r="G240" s="554"/>
      <c r="H240" s="635"/>
      <c r="I240" s="595"/>
      <c r="J240" s="596"/>
    </row>
    <row r="241" spans="1:10" ht="15" customHeight="1" x14ac:dyDescent="0.2">
      <c r="A241" s="574" t="s">
        <v>109</v>
      </c>
      <c r="B241" s="542" t="s">
        <v>184</v>
      </c>
      <c r="C241" s="543" t="s">
        <v>526</v>
      </c>
      <c r="D241" s="542" t="s">
        <v>232</v>
      </c>
      <c r="E241" s="590"/>
      <c r="F241" s="544"/>
      <c r="G241" s="641">
        <f>SUM(E241:F248)</f>
        <v>0</v>
      </c>
      <c r="H241" s="637">
        <f>ROUND(J241*0.65,2)*(1+0.05)</f>
        <v>21089.25</v>
      </c>
      <c r="I241" s="647">
        <f>G241*H241</f>
        <v>0</v>
      </c>
      <c r="J241" s="644">
        <v>30900</v>
      </c>
    </row>
    <row r="242" spans="1:10" ht="15" customHeight="1" x14ac:dyDescent="0.2">
      <c r="A242" s="574" t="s">
        <v>109</v>
      </c>
      <c r="B242" s="542" t="s">
        <v>184</v>
      </c>
      <c r="C242" s="543" t="s">
        <v>526</v>
      </c>
      <c r="D242" s="542" t="s">
        <v>233</v>
      </c>
      <c r="E242" s="590"/>
      <c r="F242" s="544"/>
      <c r="G242" s="642"/>
      <c r="H242" s="638"/>
      <c r="I242" s="648"/>
      <c r="J242" s="645"/>
    </row>
    <row r="243" spans="1:10" ht="15" customHeight="1" x14ac:dyDescent="0.2">
      <c r="A243" s="574" t="s">
        <v>109</v>
      </c>
      <c r="B243" s="542" t="s">
        <v>184</v>
      </c>
      <c r="C243" s="543" t="s">
        <v>526</v>
      </c>
      <c r="D243" s="591" t="s">
        <v>234</v>
      </c>
      <c r="E243" s="590"/>
      <c r="F243" s="544"/>
      <c r="G243" s="642"/>
      <c r="H243" s="638"/>
      <c r="I243" s="648"/>
      <c r="J243" s="645"/>
    </row>
    <row r="244" spans="1:10" ht="15" customHeight="1" x14ac:dyDescent="0.2">
      <c r="A244" s="574" t="s">
        <v>109</v>
      </c>
      <c r="B244" s="542" t="s">
        <v>184</v>
      </c>
      <c r="C244" s="543" t="s">
        <v>526</v>
      </c>
      <c r="D244" s="592" t="s">
        <v>235</v>
      </c>
      <c r="E244" s="590"/>
      <c r="F244" s="544"/>
      <c r="G244" s="642"/>
      <c r="H244" s="638"/>
      <c r="I244" s="648"/>
      <c r="J244" s="645"/>
    </row>
    <row r="245" spans="1:10" ht="15" customHeight="1" x14ac:dyDescent="0.2">
      <c r="A245" s="574" t="s">
        <v>109</v>
      </c>
      <c r="B245" s="542" t="s">
        <v>184</v>
      </c>
      <c r="C245" s="543" t="s">
        <v>526</v>
      </c>
      <c r="D245" s="592" t="s">
        <v>236</v>
      </c>
      <c r="E245" s="590"/>
      <c r="F245" s="544"/>
      <c r="G245" s="642"/>
      <c r="H245" s="638"/>
      <c r="I245" s="648"/>
      <c r="J245" s="645"/>
    </row>
    <row r="246" spans="1:10" ht="15" customHeight="1" x14ac:dyDescent="0.2">
      <c r="A246" s="574" t="s">
        <v>109</v>
      </c>
      <c r="B246" s="542" t="s">
        <v>184</v>
      </c>
      <c r="C246" s="543" t="s">
        <v>526</v>
      </c>
      <c r="D246" s="592" t="s">
        <v>237</v>
      </c>
      <c r="E246" s="590"/>
      <c r="F246" s="544"/>
      <c r="G246" s="642"/>
      <c r="H246" s="638"/>
      <c r="I246" s="648"/>
      <c r="J246" s="645"/>
    </row>
    <row r="247" spans="1:10" ht="15" customHeight="1" x14ac:dyDescent="0.2">
      <c r="A247" s="574" t="s">
        <v>109</v>
      </c>
      <c r="B247" s="542" t="s">
        <v>184</v>
      </c>
      <c r="C247" s="543" t="s">
        <v>526</v>
      </c>
      <c r="D247" s="592" t="s">
        <v>238</v>
      </c>
      <c r="E247" s="590"/>
      <c r="F247" s="544"/>
      <c r="G247" s="642"/>
      <c r="H247" s="638"/>
      <c r="I247" s="648"/>
      <c r="J247" s="645"/>
    </row>
    <row r="248" spans="1:10" ht="15" customHeight="1" x14ac:dyDescent="0.2">
      <c r="A248" s="574" t="s">
        <v>109</v>
      </c>
      <c r="B248" s="542" t="s">
        <v>184</v>
      </c>
      <c r="C248" s="543" t="s">
        <v>526</v>
      </c>
      <c r="D248" s="592" t="s">
        <v>239</v>
      </c>
      <c r="E248" s="590"/>
      <c r="F248" s="544"/>
      <c r="G248" s="643"/>
      <c r="H248" s="639"/>
      <c r="I248" s="649"/>
      <c r="J248" s="646"/>
    </row>
    <row r="249" spans="1:10" ht="15" customHeight="1" x14ac:dyDescent="0.2">
      <c r="A249" s="597"/>
      <c r="B249" s="542"/>
      <c r="C249" s="551"/>
      <c r="D249" s="590"/>
      <c r="E249" s="590"/>
      <c r="F249" s="544"/>
      <c r="G249" s="547"/>
      <c r="H249" s="631"/>
      <c r="I249" s="548"/>
      <c r="J249" s="549"/>
    </row>
    <row r="250" spans="1:10" ht="15" customHeight="1" x14ac:dyDescent="0.2">
      <c r="A250" s="597" t="s">
        <v>146</v>
      </c>
      <c r="B250" s="542" t="s">
        <v>184</v>
      </c>
      <c r="C250" s="598" t="s">
        <v>593</v>
      </c>
      <c r="D250" s="542" t="s">
        <v>243</v>
      </c>
      <c r="E250" s="590"/>
      <c r="F250" s="544"/>
      <c r="G250" s="641">
        <f>SUM(E250:F263)</f>
        <v>0</v>
      </c>
      <c r="H250" s="637">
        <f>ROUND(J250*0.65,2)*(1+0.05)</f>
        <v>12967.5</v>
      </c>
      <c r="I250" s="647">
        <f>G250*H250</f>
        <v>0</v>
      </c>
      <c r="J250" s="644">
        <v>19000</v>
      </c>
    </row>
    <row r="251" spans="1:10" ht="15" customHeight="1" x14ac:dyDescent="0.2">
      <c r="A251" s="597" t="s">
        <v>146</v>
      </c>
      <c r="B251" s="542" t="s">
        <v>184</v>
      </c>
      <c r="C251" s="598" t="s">
        <v>593</v>
      </c>
      <c r="D251" s="542" t="s">
        <v>244</v>
      </c>
      <c r="E251" s="590"/>
      <c r="F251" s="544"/>
      <c r="G251" s="642"/>
      <c r="H251" s="638"/>
      <c r="I251" s="648"/>
      <c r="J251" s="645"/>
    </row>
    <row r="252" spans="1:10" ht="12.75" customHeight="1" x14ac:dyDescent="0.2">
      <c r="A252" s="597" t="s">
        <v>146</v>
      </c>
      <c r="B252" s="542" t="s">
        <v>184</v>
      </c>
      <c r="C252" s="598" t="s">
        <v>593</v>
      </c>
      <c r="D252" s="542" t="s">
        <v>240</v>
      </c>
      <c r="E252" s="590"/>
      <c r="F252" s="544"/>
      <c r="G252" s="642"/>
      <c r="H252" s="638"/>
      <c r="I252" s="648"/>
      <c r="J252" s="645"/>
    </row>
    <row r="253" spans="1:10" ht="15" customHeight="1" x14ac:dyDescent="0.2">
      <c r="A253" s="597" t="s">
        <v>146</v>
      </c>
      <c r="B253" s="542" t="s">
        <v>184</v>
      </c>
      <c r="C253" s="598" t="s">
        <v>593</v>
      </c>
      <c r="D253" s="542" t="s">
        <v>241</v>
      </c>
      <c r="E253" s="590"/>
      <c r="F253" s="544"/>
      <c r="G253" s="642"/>
      <c r="H253" s="638"/>
      <c r="I253" s="648"/>
      <c r="J253" s="645"/>
    </row>
    <row r="254" spans="1:10" ht="15" customHeight="1" x14ac:dyDescent="0.2">
      <c r="A254" s="597" t="s">
        <v>146</v>
      </c>
      <c r="B254" s="542" t="s">
        <v>184</v>
      </c>
      <c r="C254" s="598" t="s">
        <v>593</v>
      </c>
      <c r="D254" s="542" t="s">
        <v>242</v>
      </c>
      <c r="E254" s="590"/>
      <c r="F254" s="544"/>
      <c r="G254" s="642"/>
      <c r="H254" s="638"/>
      <c r="I254" s="648"/>
      <c r="J254" s="645"/>
    </row>
    <row r="255" spans="1:10" ht="15" customHeight="1" x14ac:dyDescent="0.2">
      <c r="A255" s="597" t="s">
        <v>146</v>
      </c>
      <c r="B255" s="542" t="s">
        <v>184</v>
      </c>
      <c r="C255" s="598" t="s">
        <v>593</v>
      </c>
      <c r="D255" s="542" t="s">
        <v>232</v>
      </c>
      <c r="E255" s="590"/>
      <c r="F255" s="544"/>
      <c r="G255" s="642"/>
      <c r="H255" s="638"/>
      <c r="I255" s="648"/>
      <c r="J255" s="645"/>
    </row>
    <row r="256" spans="1:10" ht="15" customHeight="1" x14ac:dyDescent="0.2">
      <c r="A256" s="597" t="s">
        <v>146</v>
      </c>
      <c r="B256" s="542" t="s">
        <v>184</v>
      </c>
      <c r="C256" s="598" t="s">
        <v>593</v>
      </c>
      <c r="D256" s="542" t="s">
        <v>233</v>
      </c>
      <c r="E256" s="590"/>
      <c r="F256" s="544"/>
      <c r="G256" s="642"/>
      <c r="H256" s="638"/>
      <c r="I256" s="648"/>
      <c r="J256" s="645"/>
    </row>
    <row r="257" spans="1:10" ht="15" customHeight="1" x14ac:dyDescent="0.2">
      <c r="A257" s="597" t="s">
        <v>146</v>
      </c>
      <c r="B257" s="542" t="s">
        <v>184</v>
      </c>
      <c r="C257" s="598" t="s">
        <v>593</v>
      </c>
      <c r="D257" s="591" t="s">
        <v>234</v>
      </c>
      <c r="E257" s="590"/>
      <c r="F257" s="544"/>
      <c r="G257" s="642"/>
      <c r="H257" s="638"/>
      <c r="I257" s="648"/>
      <c r="J257" s="645"/>
    </row>
    <row r="258" spans="1:10" ht="15" customHeight="1" x14ac:dyDescent="0.2">
      <c r="A258" s="597" t="s">
        <v>146</v>
      </c>
      <c r="B258" s="542" t="s">
        <v>184</v>
      </c>
      <c r="C258" s="598" t="s">
        <v>593</v>
      </c>
      <c r="D258" s="592" t="s">
        <v>235</v>
      </c>
      <c r="E258" s="590"/>
      <c r="F258" s="544"/>
      <c r="G258" s="642"/>
      <c r="H258" s="638"/>
      <c r="I258" s="648"/>
      <c r="J258" s="645"/>
    </row>
    <row r="259" spans="1:10" ht="15" customHeight="1" x14ac:dyDescent="0.2">
      <c r="A259" s="597" t="s">
        <v>146</v>
      </c>
      <c r="B259" s="542" t="s">
        <v>184</v>
      </c>
      <c r="C259" s="598" t="s">
        <v>593</v>
      </c>
      <c r="D259" s="592" t="s">
        <v>236</v>
      </c>
      <c r="E259" s="590"/>
      <c r="F259" s="544"/>
      <c r="G259" s="642"/>
      <c r="H259" s="638"/>
      <c r="I259" s="648"/>
      <c r="J259" s="645"/>
    </row>
    <row r="260" spans="1:10" ht="15" customHeight="1" x14ac:dyDescent="0.2">
      <c r="A260" s="597" t="s">
        <v>146</v>
      </c>
      <c r="B260" s="542" t="s">
        <v>184</v>
      </c>
      <c r="C260" s="598" t="s">
        <v>593</v>
      </c>
      <c r="D260" s="592" t="s">
        <v>237</v>
      </c>
      <c r="E260" s="590"/>
      <c r="F260" s="544"/>
      <c r="G260" s="642"/>
      <c r="H260" s="638"/>
      <c r="I260" s="648"/>
      <c r="J260" s="645"/>
    </row>
    <row r="261" spans="1:10" ht="15" customHeight="1" x14ac:dyDescent="0.2">
      <c r="A261" s="597" t="s">
        <v>146</v>
      </c>
      <c r="B261" s="542" t="s">
        <v>184</v>
      </c>
      <c r="C261" s="598" t="s">
        <v>593</v>
      </c>
      <c r="D261" s="590" t="s">
        <v>238</v>
      </c>
      <c r="E261" s="590"/>
      <c r="F261" s="544"/>
      <c r="G261" s="642"/>
      <c r="H261" s="638"/>
      <c r="I261" s="648"/>
      <c r="J261" s="645"/>
    </row>
    <row r="262" spans="1:10" ht="15" customHeight="1" x14ac:dyDescent="0.2">
      <c r="A262" s="597" t="s">
        <v>146</v>
      </c>
      <c r="B262" s="542" t="s">
        <v>184</v>
      </c>
      <c r="C262" s="598" t="s">
        <v>593</v>
      </c>
      <c r="D262" s="590" t="s">
        <v>239</v>
      </c>
      <c r="E262" s="590"/>
      <c r="F262" s="544"/>
      <c r="G262" s="642"/>
      <c r="H262" s="638"/>
      <c r="I262" s="648"/>
      <c r="J262" s="645"/>
    </row>
    <row r="263" spans="1:10" ht="15" customHeight="1" x14ac:dyDescent="0.2">
      <c r="A263" s="597" t="s">
        <v>146</v>
      </c>
      <c r="B263" s="542" t="s">
        <v>184</v>
      </c>
      <c r="C263" s="598" t="s">
        <v>593</v>
      </c>
      <c r="D263" s="590" t="s">
        <v>245</v>
      </c>
      <c r="E263" s="590"/>
      <c r="F263" s="544"/>
      <c r="G263" s="643"/>
      <c r="H263" s="639"/>
      <c r="I263" s="649"/>
      <c r="J263" s="646"/>
    </row>
    <row r="264" spans="1:10" ht="15" customHeight="1" x14ac:dyDescent="0.2">
      <c r="A264" s="597"/>
      <c r="B264" s="542"/>
      <c r="C264" s="598"/>
      <c r="D264" s="544"/>
      <c r="E264" s="590"/>
      <c r="F264" s="544"/>
      <c r="G264" s="599"/>
      <c r="H264" s="631"/>
      <c r="I264" s="548"/>
      <c r="J264" s="549"/>
    </row>
    <row r="265" spans="1:10" s="594" customFormat="1" ht="15" customHeight="1" x14ac:dyDescent="0.2">
      <c r="A265" s="574" t="s">
        <v>147</v>
      </c>
      <c r="B265" s="542" t="s">
        <v>186</v>
      </c>
      <c r="C265" s="543" t="s">
        <v>527</v>
      </c>
      <c r="D265" s="542">
        <v>36</v>
      </c>
      <c r="E265" s="590"/>
      <c r="F265" s="544"/>
      <c r="G265" s="636">
        <f>SUM(E265:F277)</f>
        <v>0</v>
      </c>
      <c r="H265" s="637">
        <f>ROUND(J265*0.6,2)*(1+0.05)</f>
        <v>9443.7000000000007</v>
      </c>
      <c r="I265" s="650">
        <f>G265*H265</f>
        <v>0</v>
      </c>
      <c r="J265" s="640">
        <v>14990</v>
      </c>
    </row>
    <row r="266" spans="1:10" s="594" customFormat="1" ht="15" customHeight="1" x14ac:dyDescent="0.2">
      <c r="A266" s="574" t="s">
        <v>147</v>
      </c>
      <c r="B266" s="542" t="s">
        <v>186</v>
      </c>
      <c r="C266" s="543" t="s">
        <v>527</v>
      </c>
      <c r="D266" s="542">
        <v>37</v>
      </c>
      <c r="E266" s="590"/>
      <c r="F266" s="544"/>
      <c r="G266" s="636"/>
      <c r="H266" s="638"/>
      <c r="I266" s="650"/>
      <c r="J266" s="640"/>
    </row>
    <row r="267" spans="1:10" s="594" customFormat="1" ht="15" customHeight="1" x14ac:dyDescent="0.2">
      <c r="A267" s="574" t="s">
        <v>147</v>
      </c>
      <c r="B267" s="542" t="s">
        <v>186</v>
      </c>
      <c r="C267" s="543" t="s">
        <v>527</v>
      </c>
      <c r="D267" s="542">
        <v>38</v>
      </c>
      <c r="E267" s="590"/>
      <c r="F267" s="544"/>
      <c r="G267" s="636"/>
      <c r="H267" s="638"/>
      <c r="I267" s="650"/>
      <c r="J267" s="640"/>
    </row>
    <row r="268" spans="1:10" s="594" customFormat="1" ht="15" customHeight="1" x14ac:dyDescent="0.2">
      <c r="A268" s="574" t="s">
        <v>147</v>
      </c>
      <c r="B268" s="542" t="s">
        <v>186</v>
      </c>
      <c r="C268" s="543" t="s">
        <v>527</v>
      </c>
      <c r="D268" s="542">
        <v>39</v>
      </c>
      <c r="E268" s="590"/>
      <c r="F268" s="544"/>
      <c r="G268" s="636"/>
      <c r="H268" s="638"/>
      <c r="I268" s="650"/>
      <c r="J268" s="640"/>
    </row>
    <row r="269" spans="1:10" s="594" customFormat="1" ht="15" customHeight="1" x14ac:dyDescent="0.2">
      <c r="A269" s="574" t="s">
        <v>147</v>
      </c>
      <c r="B269" s="542" t="s">
        <v>186</v>
      </c>
      <c r="C269" s="543" t="s">
        <v>527</v>
      </c>
      <c r="D269" s="542">
        <v>40</v>
      </c>
      <c r="E269" s="590"/>
      <c r="F269" s="544"/>
      <c r="G269" s="636"/>
      <c r="H269" s="638"/>
      <c r="I269" s="650"/>
      <c r="J269" s="640"/>
    </row>
    <row r="270" spans="1:10" s="594" customFormat="1" ht="12.75" customHeight="1" x14ac:dyDescent="0.2">
      <c r="A270" s="574" t="s">
        <v>147</v>
      </c>
      <c r="B270" s="542" t="s">
        <v>186</v>
      </c>
      <c r="C270" s="543" t="s">
        <v>527</v>
      </c>
      <c r="D270" s="542">
        <v>41</v>
      </c>
      <c r="E270" s="590"/>
      <c r="F270" s="544"/>
      <c r="G270" s="636"/>
      <c r="H270" s="638"/>
      <c r="I270" s="650"/>
      <c r="J270" s="640"/>
    </row>
    <row r="271" spans="1:10" s="594" customFormat="1" ht="15" customHeight="1" x14ac:dyDescent="0.2">
      <c r="A271" s="574" t="s">
        <v>147</v>
      </c>
      <c r="B271" s="542" t="s">
        <v>186</v>
      </c>
      <c r="C271" s="543" t="s">
        <v>527</v>
      </c>
      <c r="D271" s="542">
        <v>42</v>
      </c>
      <c r="E271" s="590"/>
      <c r="F271" s="544"/>
      <c r="G271" s="636"/>
      <c r="H271" s="638"/>
      <c r="I271" s="650"/>
      <c r="J271" s="640"/>
    </row>
    <row r="272" spans="1:10" s="594" customFormat="1" ht="15" customHeight="1" x14ac:dyDescent="0.2">
      <c r="A272" s="574" t="s">
        <v>147</v>
      </c>
      <c r="B272" s="542" t="s">
        <v>186</v>
      </c>
      <c r="C272" s="543" t="s">
        <v>527</v>
      </c>
      <c r="D272" s="542">
        <v>43</v>
      </c>
      <c r="E272" s="590"/>
      <c r="F272" s="544"/>
      <c r="G272" s="636"/>
      <c r="H272" s="638"/>
      <c r="I272" s="650"/>
      <c r="J272" s="640"/>
    </row>
    <row r="273" spans="1:10" s="594" customFormat="1" ht="15" customHeight="1" x14ac:dyDescent="0.2">
      <c r="A273" s="574" t="s">
        <v>147</v>
      </c>
      <c r="B273" s="542" t="s">
        <v>186</v>
      </c>
      <c r="C273" s="543" t="s">
        <v>527</v>
      </c>
      <c r="D273" s="542">
        <v>44</v>
      </c>
      <c r="E273" s="590"/>
      <c r="F273" s="544"/>
      <c r="G273" s="636"/>
      <c r="H273" s="638"/>
      <c r="I273" s="650"/>
      <c r="J273" s="640"/>
    </row>
    <row r="274" spans="1:10" s="594" customFormat="1" ht="15" customHeight="1" x14ac:dyDescent="0.2">
      <c r="A274" s="574" t="s">
        <v>147</v>
      </c>
      <c r="B274" s="542" t="s">
        <v>186</v>
      </c>
      <c r="C274" s="543" t="s">
        <v>527</v>
      </c>
      <c r="D274" s="542">
        <v>45</v>
      </c>
      <c r="E274" s="590"/>
      <c r="F274" s="544"/>
      <c r="G274" s="636"/>
      <c r="H274" s="638"/>
      <c r="I274" s="650"/>
      <c r="J274" s="640"/>
    </row>
    <row r="275" spans="1:10" s="594" customFormat="1" ht="15" customHeight="1" x14ac:dyDescent="0.2">
      <c r="A275" s="574" t="s">
        <v>147</v>
      </c>
      <c r="B275" s="542" t="s">
        <v>186</v>
      </c>
      <c r="C275" s="543" t="s">
        <v>527</v>
      </c>
      <c r="D275" s="542">
        <v>46</v>
      </c>
      <c r="E275" s="590"/>
      <c r="F275" s="544"/>
      <c r="G275" s="636"/>
      <c r="H275" s="638"/>
      <c r="I275" s="650"/>
      <c r="J275" s="640"/>
    </row>
    <row r="276" spans="1:10" s="594" customFormat="1" ht="15" customHeight="1" x14ac:dyDescent="0.2">
      <c r="A276" s="574" t="s">
        <v>147</v>
      </c>
      <c r="B276" s="542" t="s">
        <v>186</v>
      </c>
      <c r="C276" s="543" t="s">
        <v>527</v>
      </c>
      <c r="D276" s="542">
        <v>47</v>
      </c>
      <c r="E276" s="590"/>
      <c r="F276" s="544"/>
      <c r="G276" s="636"/>
      <c r="H276" s="638"/>
      <c r="I276" s="650"/>
      <c r="J276" s="640"/>
    </row>
    <row r="277" spans="1:10" s="594" customFormat="1" ht="15" customHeight="1" x14ac:dyDescent="0.2">
      <c r="A277" s="574" t="s">
        <v>147</v>
      </c>
      <c r="B277" s="542" t="s">
        <v>186</v>
      </c>
      <c r="C277" s="543" t="s">
        <v>527</v>
      </c>
      <c r="D277" s="542">
        <v>48</v>
      </c>
      <c r="E277" s="590"/>
      <c r="F277" s="544"/>
      <c r="G277" s="636"/>
      <c r="H277" s="639"/>
      <c r="I277" s="650"/>
      <c r="J277" s="640"/>
    </row>
    <row r="278" spans="1:10" ht="15" customHeight="1" x14ac:dyDescent="0.2">
      <c r="A278" s="553" t="s">
        <v>55</v>
      </c>
      <c r="B278" s="554"/>
      <c r="C278" s="555"/>
      <c r="D278" s="554"/>
      <c r="E278" s="554"/>
      <c r="F278" s="554"/>
      <c r="G278" s="600"/>
      <c r="H278" s="635"/>
      <c r="I278" s="595"/>
      <c r="J278" s="596"/>
    </row>
    <row r="279" spans="1:10" ht="15" customHeight="1" x14ac:dyDescent="0.2">
      <c r="A279" s="546" t="s">
        <v>83</v>
      </c>
      <c r="B279" s="542" t="s">
        <v>184</v>
      </c>
      <c r="C279" s="567" t="s">
        <v>528</v>
      </c>
      <c r="D279" s="542" t="s">
        <v>240</v>
      </c>
      <c r="E279" s="590"/>
      <c r="F279" s="544"/>
      <c r="G279" s="636">
        <f>SUM(E279:F283)</f>
        <v>0</v>
      </c>
      <c r="H279" s="637">
        <f>ROUND(J279*0.65,2)*(1+0.05)</f>
        <v>37537.5</v>
      </c>
      <c r="I279" s="650">
        <f>G279*H279</f>
        <v>0</v>
      </c>
      <c r="J279" s="640">
        <v>55000</v>
      </c>
    </row>
    <row r="280" spans="1:10" ht="15" customHeight="1" x14ac:dyDescent="0.2">
      <c r="A280" s="546" t="s">
        <v>83</v>
      </c>
      <c r="B280" s="542" t="s">
        <v>184</v>
      </c>
      <c r="C280" s="567" t="s">
        <v>528</v>
      </c>
      <c r="D280" s="542" t="s">
        <v>241</v>
      </c>
      <c r="E280" s="590"/>
      <c r="F280" s="544"/>
      <c r="G280" s="636"/>
      <c r="H280" s="638"/>
      <c r="I280" s="650"/>
      <c r="J280" s="640"/>
    </row>
    <row r="281" spans="1:10" ht="15" customHeight="1" x14ac:dyDescent="0.2">
      <c r="A281" s="546" t="s">
        <v>83</v>
      </c>
      <c r="B281" s="542" t="s">
        <v>184</v>
      </c>
      <c r="C281" s="567" t="s">
        <v>528</v>
      </c>
      <c r="D281" s="542" t="s">
        <v>242</v>
      </c>
      <c r="E281" s="590"/>
      <c r="F281" s="544"/>
      <c r="G281" s="636"/>
      <c r="H281" s="638"/>
      <c r="I281" s="650"/>
      <c r="J281" s="640"/>
    </row>
    <row r="282" spans="1:10" ht="15" customHeight="1" x14ac:dyDescent="0.2">
      <c r="A282" s="546" t="s">
        <v>83</v>
      </c>
      <c r="B282" s="542" t="s">
        <v>184</v>
      </c>
      <c r="C282" s="567" t="s">
        <v>528</v>
      </c>
      <c r="D282" s="542" t="s">
        <v>232</v>
      </c>
      <c r="E282" s="590"/>
      <c r="F282" s="544"/>
      <c r="G282" s="636"/>
      <c r="H282" s="638"/>
      <c r="I282" s="650"/>
      <c r="J282" s="640"/>
    </row>
    <row r="283" spans="1:10" ht="15" customHeight="1" x14ac:dyDescent="0.2">
      <c r="A283" s="546" t="s">
        <v>83</v>
      </c>
      <c r="B283" s="542" t="s">
        <v>184</v>
      </c>
      <c r="C283" s="567" t="s">
        <v>528</v>
      </c>
      <c r="D283" s="542" t="s">
        <v>233</v>
      </c>
      <c r="E283" s="590"/>
      <c r="F283" s="544"/>
      <c r="G283" s="636"/>
      <c r="H283" s="639"/>
      <c r="I283" s="650"/>
      <c r="J283" s="640"/>
    </row>
    <row r="284" spans="1:10" ht="15" customHeight="1" x14ac:dyDescent="0.2">
      <c r="A284" s="546"/>
      <c r="B284" s="542"/>
      <c r="C284" s="551"/>
      <c r="D284" s="590"/>
      <c r="E284" s="590"/>
      <c r="F284" s="544"/>
      <c r="G284" s="547"/>
      <c r="H284" s="631"/>
      <c r="I284" s="548"/>
      <c r="J284" s="549"/>
    </row>
    <row r="285" spans="1:10" ht="15" customHeight="1" x14ac:dyDescent="0.2">
      <c r="A285" s="574" t="s">
        <v>110</v>
      </c>
      <c r="B285" s="542" t="s">
        <v>184</v>
      </c>
      <c r="C285" s="543" t="s">
        <v>529</v>
      </c>
      <c r="D285" s="542" t="s">
        <v>240</v>
      </c>
      <c r="E285" s="590"/>
      <c r="F285" s="544"/>
      <c r="G285" s="636">
        <f>SUM(E285:F289)</f>
        <v>0</v>
      </c>
      <c r="H285" s="637">
        <f>ROUND(J285*0.65,2)*(1+0.05)</f>
        <v>21089.25</v>
      </c>
      <c r="I285" s="650">
        <f>G285*H285</f>
        <v>0</v>
      </c>
      <c r="J285" s="640">
        <v>30900</v>
      </c>
    </row>
    <row r="286" spans="1:10" ht="15" customHeight="1" x14ac:dyDescent="0.2">
      <c r="A286" s="574" t="s">
        <v>110</v>
      </c>
      <c r="B286" s="542" t="s">
        <v>184</v>
      </c>
      <c r="C286" s="543" t="s">
        <v>529</v>
      </c>
      <c r="D286" s="542" t="s">
        <v>241</v>
      </c>
      <c r="E286" s="590"/>
      <c r="F286" s="544"/>
      <c r="G286" s="636"/>
      <c r="H286" s="638"/>
      <c r="I286" s="650"/>
      <c r="J286" s="640"/>
    </row>
    <row r="287" spans="1:10" ht="15" customHeight="1" x14ac:dyDescent="0.2">
      <c r="A287" s="574" t="s">
        <v>110</v>
      </c>
      <c r="B287" s="542" t="s">
        <v>184</v>
      </c>
      <c r="C287" s="543" t="s">
        <v>529</v>
      </c>
      <c r="D287" s="542" t="s">
        <v>242</v>
      </c>
      <c r="E287" s="590"/>
      <c r="F287" s="544"/>
      <c r="G287" s="636"/>
      <c r="H287" s="638"/>
      <c r="I287" s="650"/>
      <c r="J287" s="640"/>
    </row>
    <row r="288" spans="1:10" ht="15" customHeight="1" x14ac:dyDescent="0.2">
      <c r="A288" s="574" t="s">
        <v>110</v>
      </c>
      <c r="B288" s="542" t="s">
        <v>184</v>
      </c>
      <c r="C288" s="543" t="s">
        <v>529</v>
      </c>
      <c r="D288" s="542" t="s">
        <v>232</v>
      </c>
      <c r="E288" s="590"/>
      <c r="F288" s="544"/>
      <c r="G288" s="636"/>
      <c r="H288" s="638"/>
      <c r="I288" s="650"/>
      <c r="J288" s="640"/>
    </row>
    <row r="289" spans="1:10" ht="15" customHeight="1" x14ac:dyDescent="0.2">
      <c r="A289" s="574" t="s">
        <v>110</v>
      </c>
      <c r="B289" s="542" t="s">
        <v>184</v>
      </c>
      <c r="C289" s="543" t="s">
        <v>529</v>
      </c>
      <c r="D289" s="542" t="s">
        <v>233</v>
      </c>
      <c r="E289" s="590"/>
      <c r="F289" s="544"/>
      <c r="G289" s="636"/>
      <c r="H289" s="639"/>
      <c r="I289" s="650"/>
      <c r="J289" s="640"/>
    </row>
    <row r="290" spans="1:10" ht="15" customHeight="1" x14ac:dyDescent="0.2">
      <c r="A290" s="597"/>
      <c r="B290" s="542"/>
      <c r="C290" s="551"/>
      <c r="D290" s="590"/>
      <c r="E290" s="590"/>
      <c r="F290" s="544"/>
      <c r="G290" s="547"/>
      <c r="H290" s="631"/>
      <c r="I290" s="548"/>
      <c r="J290" s="549"/>
    </row>
    <row r="291" spans="1:10" ht="15" customHeight="1" x14ac:dyDescent="0.2">
      <c r="A291" s="601" t="s">
        <v>148</v>
      </c>
      <c r="B291" s="542" t="s">
        <v>184</v>
      </c>
      <c r="C291" s="544" t="s">
        <v>591</v>
      </c>
      <c r="D291" s="542" t="s">
        <v>243</v>
      </c>
      <c r="E291" s="590"/>
      <c r="F291" s="544"/>
      <c r="G291" s="641">
        <f>SUM(E291:F297)</f>
        <v>0</v>
      </c>
      <c r="H291" s="637">
        <f>ROUND(J291*0.65,2)*(1+0.05)</f>
        <v>18086.25</v>
      </c>
      <c r="I291" s="647">
        <f>G291*H291</f>
        <v>0</v>
      </c>
      <c r="J291" s="644">
        <v>26500</v>
      </c>
    </row>
    <row r="292" spans="1:10" ht="15" customHeight="1" x14ac:dyDescent="0.2">
      <c r="A292" s="601" t="s">
        <v>148</v>
      </c>
      <c r="B292" s="542" t="s">
        <v>184</v>
      </c>
      <c r="C292" s="544" t="s">
        <v>591</v>
      </c>
      <c r="D292" s="542" t="s">
        <v>244</v>
      </c>
      <c r="E292" s="590"/>
      <c r="F292" s="544"/>
      <c r="G292" s="642"/>
      <c r="H292" s="638"/>
      <c r="I292" s="648"/>
      <c r="J292" s="645"/>
    </row>
    <row r="293" spans="1:10" ht="15" customHeight="1" x14ac:dyDescent="0.2">
      <c r="A293" s="601" t="s">
        <v>148</v>
      </c>
      <c r="B293" s="542" t="s">
        <v>184</v>
      </c>
      <c r="C293" s="544" t="s">
        <v>591</v>
      </c>
      <c r="D293" s="542" t="s">
        <v>240</v>
      </c>
      <c r="E293" s="590"/>
      <c r="F293" s="544"/>
      <c r="G293" s="642"/>
      <c r="H293" s="638"/>
      <c r="I293" s="648"/>
      <c r="J293" s="645"/>
    </row>
    <row r="294" spans="1:10" ht="15" customHeight="1" x14ac:dyDescent="0.2">
      <c r="A294" s="601" t="s">
        <v>148</v>
      </c>
      <c r="B294" s="542" t="s">
        <v>184</v>
      </c>
      <c r="C294" s="544" t="s">
        <v>591</v>
      </c>
      <c r="D294" s="542" t="s">
        <v>241</v>
      </c>
      <c r="E294" s="590"/>
      <c r="F294" s="544"/>
      <c r="G294" s="642"/>
      <c r="H294" s="638"/>
      <c r="I294" s="648"/>
      <c r="J294" s="645"/>
    </row>
    <row r="295" spans="1:10" ht="15" customHeight="1" x14ac:dyDescent="0.2">
      <c r="A295" s="601" t="s">
        <v>148</v>
      </c>
      <c r="B295" s="542" t="s">
        <v>184</v>
      </c>
      <c r="C295" s="544" t="s">
        <v>591</v>
      </c>
      <c r="D295" s="542" t="s">
        <v>242</v>
      </c>
      <c r="E295" s="590"/>
      <c r="F295" s="544"/>
      <c r="G295" s="642"/>
      <c r="H295" s="638"/>
      <c r="I295" s="648"/>
      <c r="J295" s="645"/>
    </row>
    <row r="296" spans="1:10" ht="15" customHeight="1" x14ac:dyDescent="0.2">
      <c r="A296" s="601" t="s">
        <v>148</v>
      </c>
      <c r="B296" s="542" t="s">
        <v>184</v>
      </c>
      <c r="C296" s="544" t="s">
        <v>591</v>
      </c>
      <c r="D296" s="542" t="s">
        <v>232</v>
      </c>
      <c r="E296" s="590"/>
      <c r="F296" s="544"/>
      <c r="G296" s="642"/>
      <c r="H296" s="638"/>
      <c r="I296" s="648"/>
      <c r="J296" s="645"/>
    </row>
    <row r="297" spans="1:10" ht="15" customHeight="1" x14ac:dyDescent="0.2">
      <c r="A297" s="601" t="s">
        <v>148</v>
      </c>
      <c r="B297" s="542" t="s">
        <v>184</v>
      </c>
      <c r="C297" s="544" t="s">
        <v>591</v>
      </c>
      <c r="D297" s="542" t="s">
        <v>233</v>
      </c>
      <c r="E297" s="590"/>
      <c r="F297" s="544"/>
      <c r="G297" s="642"/>
      <c r="H297" s="639"/>
      <c r="I297" s="648"/>
      <c r="J297" s="645"/>
    </row>
    <row r="298" spans="1:10" ht="15" customHeight="1" x14ac:dyDescent="0.2">
      <c r="A298" s="579"/>
      <c r="B298" s="543"/>
      <c r="C298" s="544"/>
      <c r="D298" s="542"/>
      <c r="E298" s="590"/>
      <c r="F298" s="544"/>
      <c r="G298" s="547"/>
      <c r="H298" s="632"/>
      <c r="I298" s="563"/>
      <c r="J298" s="564"/>
    </row>
    <row r="299" spans="1:10" s="602" customFormat="1" ht="15" customHeight="1" x14ac:dyDescent="0.2">
      <c r="A299" s="601" t="s">
        <v>149</v>
      </c>
      <c r="B299" s="542" t="s">
        <v>184</v>
      </c>
      <c r="C299" s="598" t="s">
        <v>592</v>
      </c>
      <c r="D299" s="542" t="s">
        <v>243</v>
      </c>
      <c r="E299" s="590"/>
      <c r="F299" s="544"/>
      <c r="G299" s="636">
        <f>SUM(E299:F305)</f>
        <v>0</v>
      </c>
      <c r="H299" s="637">
        <f>ROUND(J299*0.65,2)*(1+0.05)</f>
        <v>12967.5</v>
      </c>
      <c r="I299" s="650">
        <f>G299*H299</f>
        <v>0</v>
      </c>
      <c r="J299" s="640">
        <v>19000</v>
      </c>
    </row>
    <row r="300" spans="1:10" ht="15" customHeight="1" x14ac:dyDescent="0.2">
      <c r="A300" s="601" t="s">
        <v>149</v>
      </c>
      <c r="B300" s="542" t="s">
        <v>184</v>
      </c>
      <c r="C300" s="598" t="s">
        <v>592</v>
      </c>
      <c r="D300" s="542" t="s">
        <v>244</v>
      </c>
      <c r="E300" s="590"/>
      <c r="F300" s="544"/>
      <c r="G300" s="636"/>
      <c r="H300" s="638"/>
      <c r="I300" s="650"/>
      <c r="J300" s="640"/>
    </row>
    <row r="301" spans="1:10" ht="15" customHeight="1" x14ac:dyDescent="0.2">
      <c r="A301" s="601" t="s">
        <v>149</v>
      </c>
      <c r="B301" s="542" t="s">
        <v>184</v>
      </c>
      <c r="C301" s="598" t="s">
        <v>592</v>
      </c>
      <c r="D301" s="542" t="s">
        <v>240</v>
      </c>
      <c r="E301" s="590"/>
      <c r="F301" s="544"/>
      <c r="G301" s="636"/>
      <c r="H301" s="638"/>
      <c r="I301" s="650"/>
      <c r="J301" s="640"/>
    </row>
    <row r="302" spans="1:10" ht="15" customHeight="1" x14ac:dyDescent="0.2">
      <c r="A302" s="601" t="s">
        <v>149</v>
      </c>
      <c r="B302" s="542" t="s">
        <v>184</v>
      </c>
      <c r="C302" s="598" t="s">
        <v>592</v>
      </c>
      <c r="D302" s="542" t="s">
        <v>241</v>
      </c>
      <c r="E302" s="590"/>
      <c r="F302" s="544"/>
      <c r="G302" s="636"/>
      <c r="H302" s="638"/>
      <c r="I302" s="650"/>
      <c r="J302" s="640"/>
    </row>
    <row r="303" spans="1:10" ht="15" customHeight="1" x14ac:dyDescent="0.2">
      <c r="A303" s="601" t="s">
        <v>149</v>
      </c>
      <c r="B303" s="542" t="s">
        <v>184</v>
      </c>
      <c r="C303" s="598" t="s">
        <v>592</v>
      </c>
      <c r="D303" s="542" t="s">
        <v>242</v>
      </c>
      <c r="E303" s="590"/>
      <c r="F303" s="544"/>
      <c r="G303" s="636"/>
      <c r="H303" s="638"/>
      <c r="I303" s="650"/>
      <c r="J303" s="640"/>
    </row>
    <row r="304" spans="1:10" ht="15" customHeight="1" x14ac:dyDescent="0.2">
      <c r="A304" s="601" t="s">
        <v>149</v>
      </c>
      <c r="B304" s="542" t="s">
        <v>184</v>
      </c>
      <c r="C304" s="598" t="s">
        <v>592</v>
      </c>
      <c r="D304" s="542" t="s">
        <v>232</v>
      </c>
      <c r="E304" s="590"/>
      <c r="F304" s="544"/>
      <c r="G304" s="636"/>
      <c r="H304" s="638"/>
      <c r="I304" s="650"/>
      <c r="J304" s="640"/>
    </row>
    <row r="305" spans="1:10" ht="15" customHeight="1" thickBot="1" x14ac:dyDescent="0.25">
      <c r="A305" s="603" t="s">
        <v>149</v>
      </c>
      <c r="B305" s="604" t="s">
        <v>184</v>
      </c>
      <c r="C305" s="605" t="s">
        <v>592</v>
      </c>
      <c r="D305" s="604" t="s">
        <v>233</v>
      </c>
      <c r="E305" s="590"/>
      <c r="F305" s="544"/>
      <c r="G305" s="663"/>
      <c r="H305" s="664"/>
      <c r="I305" s="666"/>
      <c r="J305" s="665"/>
    </row>
    <row r="306" spans="1:10" ht="29.25" customHeight="1" thickBot="1" x14ac:dyDescent="0.25">
      <c r="A306" s="242"/>
      <c r="B306" s="606"/>
      <c r="C306" s="607"/>
      <c r="D306" s="608"/>
      <c r="E306" s="608"/>
      <c r="F306" s="608"/>
      <c r="G306" s="609"/>
      <c r="H306" s="610"/>
      <c r="I306" s="611"/>
      <c r="J306" s="612"/>
    </row>
    <row r="307" spans="1:10" ht="45" customHeight="1" thickBot="1" x14ac:dyDescent="0.3">
      <c r="A307" s="613"/>
      <c r="B307" s="614"/>
      <c r="C307" s="615"/>
      <c r="D307" s="616" t="s">
        <v>57</v>
      </c>
      <c r="E307" s="617">
        <f>SUM(E3:E189)</f>
        <v>0</v>
      </c>
      <c r="F307" s="617">
        <f>SUM(F3:F189)</f>
        <v>0</v>
      </c>
      <c r="G307" s="618">
        <f>SUM(G3:G189)</f>
        <v>0</v>
      </c>
      <c r="H307" s="619" t="s">
        <v>530</v>
      </c>
      <c r="I307" s="620">
        <f>SUM(I3:I189)</f>
        <v>0</v>
      </c>
      <c r="J307" s="621"/>
    </row>
    <row r="308" spans="1:10" ht="15" thickBot="1" x14ac:dyDescent="0.25">
      <c r="F308" s="623"/>
      <c r="G308" s="624"/>
      <c r="H308" s="625"/>
      <c r="I308" s="626"/>
    </row>
    <row r="309" spans="1:10" ht="68.25" customHeight="1" thickBot="1" x14ac:dyDescent="0.3">
      <c r="A309" s="613"/>
      <c r="B309" s="614"/>
      <c r="C309" s="615"/>
      <c r="D309" s="616" t="s">
        <v>58</v>
      </c>
      <c r="E309" s="617">
        <f>SUM(E192:E305)</f>
        <v>0</v>
      </c>
      <c r="F309" s="617">
        <f>SUM(F192:F305)</f>
        <v>0</v>
      </c>
      <c r="G309" s="618">
        <f>SUM(G192:G305)</f>
        <v>0</v>
      </c>
      <c r="H309" s="627" t="s">
        <v>531</v>
      </c>
      <c r="I309" s="620">
        <f>SUM(I192:I305)</f>
        <v>0</v>
      </c>
      <c r="J309" s="628"/>
    </row>
  </sheetData>
  <sheetProtection password="CC6B" sheet="1" objects="1" scenarios="1" autoFilter="0"/>
  <mergeCells count="176">
    <mergeCell ref="G299:G305"/>
    <mergeCell ref="H299:H305"/>
    <mergeCell ref="J299:J305"/>
    <mergeCell ref="G291:G297"/>
    <mergeCell ref="H291:H297"/>
    <mergeCell ref="J291:J297"/>
    <mergeCell ref="I291:I297"/>
    <mergeCell ref="I299:I305"/>
    <mergeCell ref="G265:G277"/>
    <mergeCell ref="H265:H277"/>
    <mergeCell ref="J265:J277"/>
    <mergeCell ref="I265:I277"/>
    <mergeCell ref="G250:G263"/>
    <mergeCell ref="H250:H263"/>
    <mergeCell ref="J250:J263"/>
    <mergeCell ref="I250:I263"/>
    <mergeCell ref="G285:G289"/>
    <mergeCell ref="H285:H289"/>
    <mergeCell ref="J285:J289"/>
    <mergeCell ref="I285:I289"/>
    <mergeCell ref="G279:G283"/>
    <mergeCell ref="H279:H283"/>
    <mergeCell ref="J279:J283"/>
    <mergeCell ref="I279:I283"/>
    <mergeCell ref="G212:G225"/>
    <mergeCell ref="H212:H225"/>
    <mergeCell ref="J212:J225"/>
    <mergeCell ref="I212:I225"/>
    <mergeCell ref="G201:G210"/>
    <mergeCell ref="H201:H210"/>
    <mergeCell ref="J201:J210"/>
    <mergeCell ref="I201:I210"/>
    <mergeCell ref="G241:G248"/>
    <mergeCell ref="H241:H248"/>
    <mergeCell ref="J241:J248"/>
    <mergeCell ref="I241:I248"/>
    <mergeCell ref="G227:G239"/>
    <mergeCell ref="H227:H239"/>
    <mergeCell ref="J227:J239"/>
    <mergeCell ref="I227:I239"/>
    <mergeCell ref="G174:G181"/>
    <mergeCell ref="H174:H181"/>
    <mergeCell ref="J174:J181"/>
    <mergeCell ref="I174:I181"/>
    <mergeCell ref="G167:G172"/>
    <mergeCell ref="H167:H172"/>
    <mergeCell ref="J167:J172"/>
    <mergeCell ref="I167:I172"/>
    <mergeCell ref="H192:H199"/>
    <mergeCell ref="J192:J199"/>
    <mergeCell ref="I192:I199"/>
    <mergeCell ref="G183:G189"/>
    <mergeCell ref="H183:H189"/>
    <mergeCell ref="J183:J189"/>
    <mergeCell ref="I183:I189"/>
    <mergeCell ref="A190:J190"/>
    <mergeCell ref="G192:G199"/>
    <mergeCell ref="G146:G148"/>
    <mergeCell ref="H146:H148"/>
    <mergeCell ref="J146:J148"/>
    <mergeCell ref="I146:I148"/>
    <mergeCell ref="G140:G144"/>
    <mergeCell ref="H140:H144"/>
    <mergeCell ref="J140:J144"/>
    <mergeCell ref="I140:I144"/>
    <mergeCell ref="G160:G165"/>
    <mergeCell ref="H160:H165"/>
    <mergeCell ref="J160:J165"/>
    <mergeCell ref="I160:I165"/>
    <mergeCell ref="G151:G158"/>
    <mergeCell ref="H151:H158"/>
    <mergeCell ref="J151:J158"/>
    <mergeCell ref="I151:I158"/>
    <mergeCell ref="G124:G128"/>
    <mergeCell ref="H124:H128"/>
    <mergeCell ref="J124:J128"/>
    <mergeCell ref="I124:I128"/>
    <mergeCell ref="G118:G122"/>
    <mergeCell ref="H118:H122"/>
    <mergeCell ref="J118:J122"/>
    <mergeCell ref="I118:I122"/>
    <mergeCell ref="G134:G138"/>
    <mergeCell ref="H134:H138"/>
    <mergeCell ref="J134:J138"/>
    <mergeCell ref="I134:I138"/>
    <mergeCell ref="G130:G132"/>
    <mergeCell ref="H130:H132"/>
    <mergeCell ref="J130:J132"/>
    <mergeCell ref="I130:I132"/>
    <mergeCell ref="G104:G106"/>
    <mergeCell ref="H104:H106"/>
    <mergeCell ref="J104:J106"/>
    <mergeCell ref="I104:I106"/>
    <mergeCell ref="G98:G102"/>
    <mergeCell ref="H98:H102"/>
    <mergeCell ref="J98:J102"/>
    <mergeCell ref="I98:I102"/>
    <mergeCell ref="G113:G116"/>
    <mergeCell ref="H113:H116"/>
    <mergeCell ref="J113:J116"/>
    <mergeCell ref="I113:I116"/>
    <mergeCell ref="G108:G111"/>
    <mergeCell ref="H108:H111"/>
    <mergeCell ref="J108:J111"/>
    <mergeCell ref="I108:I111"/>
    <mergeCell ref="G75:G79"/>
    <mergeCell ref="H75:H79"/>
    <mergeCell ref="J75:J79"/>
    <mergeCell ref="I75:I79"/>
    <mergeCell ref="G71:G73"/>
    <mergeCell ref="H71:H73"/>
    <mergeCell ref="J71:J73"/>
    <mergeCell ref="I71:I73"/>
    <mergeCell ref="G93:G96"/>
    <mergeCell ref="H93:H96"/>
    <mergeCell ref="J93:J96"/>
    <mergeCell ref="I93:I96"/>
    <mergeCell ref="G87:G89"/>
    <mergeCell ref="H87:H89"/>
    <mergeCell ref="J87:J89"/>
    <mergeCell ref="I87:I89"/>
    <mergeCell ref="I81:I85"/>
    <mergeCell ref="J81:J85"/>
    <mergeCell ref="G81:G85"/>
    <mergeCell ref="H81:H85"/>
    <mergeCell ref="G55:G58"/>
    <mergeCell ref="H55:H58"/>
    <mergeCell ref="J55:J58"/>
    <mergeCell ref="I55:I58"/>
    <mergeCell ref="G65:G69"/>
    <mergeCell ref="H65:H69"/>
    <mergeCell ref="J65:J69"/>
    <mergeCell ref="I65:I69"/>
    <mergeCell ref="G60:G63"/>
    <mergeCell ref="H60:H63"/>
    <mergeCell ref="J60:J63"/>
    <mergeCell ref="I60:I63"/>
    <mergeCell ref="G49:G53"/>
    <mergeCell ref="H49:H53"/>
    <mergeCell ref="J49:J53"/>
    <mergeCell ref="I49:I53"/>
    <mergeCell ref="G40:G44"/>
    <mergeCell ref="H40:H44"/>
    <mergeCell ref="J40:J44"/>
    <mergeCell ref="I40:I44"/>
    <mergeCell ref="G46:G47"/>
    <mergeCell ref="H46:H47"/>
    <mergeCell ref="I46:I47"/>
    <mergeCell ref="J46:J47"/>
    <mergeCell ref="I3:I5"/>
    <mergeCell ref="G11:G15"/>
    <mergeCell ref="H11:H15"/>
    <mergeCell ref="J11:J15"/>
    <mergeCell ref="G7:G9"/>
    <mergeCell ref="H7:H9"/>
    <mergeCell ref="J7:J9"/>
    <mergeCell ref="I7:I9"/>
    <mergeCell ref="G3:G5"/>
    <mergeCell ref="H3:H5"/>
    <mergeCell ref="I11:I15"/>
    <mergeCell ref="G25:G27"/>
    <mergeCell ref="H25:H27"/>
    <mergeCell ref="J25:J27"/>
    <mergeCell ref="G17:G21"/>
    <mergeCell ref="H17:H21"/>
    <mergeCell ref="J17:J21"/>
    <mergeCell ref="I17:I21"/>
    <mergeCell ref="I25:I27"/>
    <mergeCell ref="G34:G38"/>
    <mergeCell ref="H34:H38"/>
    <mergeCell ref="J34:J38"/>
    <mergeCell ref="I34:I38"/>
    <mergeCell ref="G29:G32"/>
    <mergeCell ref="H29:H32"/>
    <mergeCell ref="J29:J32"/>
    <mergeCell ref="I29:I32"/>
  </mergeCells>
  <pageMargins left="0.78740157480314965" right="0.82677165354330717" top="0.51181102362204722" bottom="0.55118110236220474" header="0.51181102362204722" footer="0.35433070866141736"/>
  <pageSetup paperSize="9" scale="36" fitToHeight="10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"/>
  <sheetViews>
    <sheetView showZeros="0" zoomScaleNormal="100" zoomScaleSheetLayoutView="100" workbookViewId="0">
      <pane ySplit="5" topLeftCell="A6" activePane="bottomLeft" state="frozenSplit"/>
      <selection activeCell="C6" sqref="C6:C23"/>
      <selection pane="bottomLeft" activeCell="D6" sqref="D6:D23"/>
    </sheetView>
  </sheetViews>
  <sheetFormatPr defaultColWidth="11.42578125" defaultRowHeight="12.75" x14ac:dyDescent="0.2"/>
  <cols>
    <col min="1" max="1" width="44.7109375" style="476" customWidth="1"/>
    <col min="2" max="2" width="22" style="479" customWidth="1"/>
    <col min="3" max="3" width="13.42578125" style="478" customWidth="1"/>
    <col min="4" max="4" width="12" style="477" customWidth="1"/>
    <col min="5" max="5" width="11.28515625" style="476" customWidth="1"/>
    <col min="6" max="6" width="12.140625" style="475" customWidth="1"/>
    <col min="7" max="7" width="27.5703125" style="474" customWidth="1"/>
    <col min="8" max="8" width="22.7109375" style="473" customWidth="1"/>
    <col min="9" max="254" width="11.42578125" style="473"/>
    <col min="255" max="255" width="31.5703125" style="473" customWidth="1"/>
    <col min="256" max="256" width="22" style="473" customWidth="1"/>
    <col min="257" max="257" width="12.140625" style="473" customWidth="1"/>
    <col min="258" max="258" width="12" style="473" customWidth="1"/>
    <col min="259" max="259" width="11.28515625" style="473" customWidth="1"/>
    <col min="260" max="260" width="12.140625" style="473" customWidth="1"/>
    <col min="261" max="262" width="0" style="473" hidden="1" customWidth="1"/>
    <col min="263" max="264" width="18.7109375" style="473" customWidth="1"/>
    <col min="265" max="510" width="11.42578125" style="473"/>
    <col min="511" max="511" width="31.5703125" style="473" customWidth="1"/>
    <col min="512" max="512" width="22" style="473" customWidth="1"/>
    <col min="513" max="513" width="12.140625" style="473" customWidth="1"/>
    <col min="514" max="514" width="12" style="473" customWidth="1"/>
    <col min="515" max="515" width="11.28515625" style="473" customWidth="1"/>
    <col min="516" max="516" width="12.140625" style="473" customWidth="1"/>
    <col min="517" max="518" width="0" style="473" hidden="1" customWidth="1"/>
    <col min="519" max="520" width="18.7109375" style="473" customWidth="1"/>
    <col min="521" max="766" width="11.42578125" style="473"/>
    <col min="767" max="767" width="31.5703125" style="473" customWidth="1"/>
    <col min="768" max="768" width="22" style="473" customWidth="1"/>
    <col min="769" max="769" width="12.140625" style="473" customWidth="1"/>
    <col min="770" max="770" width="12" style="473" customWidth="1"/>
    <col min="771" max="771" width="11.28515625" style="473" customWidth="1"/>
    <col min="772" max="772" width="12.140625" style="473" customWidth="1"/>
    <col min="773" max="774" width="0" style="473" hidden="1" customWidth="1"/>
    <col min="775" max="776" width="18.7109375" style="473" customWidth="1"/>
    <col min="777" max="1022" width="11.42578125" style="473"/>
    <col min="1023" max="1023" width="31.5703125" style="473" customWidth="1"/>
    <col min="1024" max="1024" width="22" style="473" customWidth="1"/>
    <col min="1025" max="1025" width="12.140625" style="473" customWidth="1"/>
    <col min="1026" max="1026" width="12" style="473" customWidth="1"/>
    <col min="1027" max="1027" width="11.28515625" style="473" customWidth="1"/>
    <col min="1028" max="1028" width="12.140625" style="473" customWidth="1"/>
    <col min="1029" max="1030" width="0" style="473" hidden="1" customWidth="1"/>
    <col min="1031" max="1032" width="18.7109375" style="473" customWidth="1"/>
    <col min="1033" max="1278" width="11.42578125" style="473"/>
    <col min="1279" max="1279" width="31.5703125" style="473" customWidth="1"/>
    <col min="1280" max="1280" width="22" style="473" customWidth="1"/>
    <col min="1281" max="1281" width="12.140625" style="473" customWidth="1"/>
    <col min="1282" max="1282" width="12" style="473" customWidth="1"/>
    <col min="1283" max="1283" width="11.28515625" style="473" customWidth="1"/>
    <col min="1284" max="1284" width="12.140625" style="473" customWidth="1"/>
    <col min="1285" max="1286" width="0" style="473" hidden="1" customWidth="1"/>
    <col min="1287" max="1288" width="18.7109375" style="473" customWidth="1"/>
    <col min="1289" max="1534" width="11.42578125" style="473"/>
    <col min="1535" max="1535" width="31.5703125" style="473" customWidth="1"/>
    <col min="1536" max="1536" width="22" style="473" customWidth="1"/>
    <col min="1537" max="1537" width="12.140625" style="473" customWidth="1"/>
    <col min="1538" max="1538" width="12" style="473" customWidth="1"/>
    <col min="1539" max="1539" width="11.28515625" style="473" customWidth="1"/>
    <col min="1540" max="1540" width="12.140625" style="473" customWidth="1"/>
    <col min="1541" max="1542" width="0" style="473" hidden="1" customWidth="1"/>
    <col min="1543" max="1544" width="18.7109375" style="473" customWidth="1"/>
    <col min="1545" max="1790" width="11.42578125" style="473"/>
    <col min="1791" max="1791" width="31.5703125" style="473" customWidth="1"/>
    <col min="1792" max="1792" width="22" style="473" customWidth="1"/>
    <col min="1793" max="1793" width="12.140625" style="473" customWidth="1"/>
    <col min="1794" max="1794" width="12" style="473" customWidth="1"/>
    <col min="1795" max="1795" width="11.28515625" style="473" customWidth="1"/>
    <col min="1796" max="1796" width="12.140625" style="473" customWidth="1"/>
    <col min="1797" max="1798" width="0" style="473" hidden="1" customWidth="1"/>
    <col min="1799" max="1800" width="18.7109375" style="473" customWidth="1"/>
    <col min="1801" max="2046" width="11.42578125" style="473"/>
    <col min="2047" max="2047" width="31.5703125" style="473" customWidth="1"/>
    <col min="2048" max="2048" width="22" style="473" customWidth="1"/>
    <col min="2049" max="2049" width="12.140625" style="473" customWidth="1"/>
    <col min="2050" max="2050" width="12" style="473" customWidth="1"/>
    <col min="2051" max="2051" width="11.28515625" style="473" customWidth="1"/>
    <col min="2052" max="2052" width="12.140625" style="473" customWidth="1"/>
    <col min="2053" max="2054" width="0" style="473" hidden="1" customWidth="1"/>
    <col min="2055" max="2056" width="18.7109375" style="473" customWidth="1"/>
    <col min="2057" max="2302" width="11.42578125" style="473"/>
    <col min="2303" max="2303" width="31.5703125" style="473" customWidth="1"/>
    <col min="2304" max="2304" width="22" style="473" customWidth="1"/>
    <col min="2305" max="2305" width="12.140625" style="473" customWidth="1"/>
    <col min="2306" max="2306" width="12" style="473" customWidth="1"/>
    <col min="2307" max="2307" width="11.28515625" style="473" customWidth="1"/>
    <col min="2308" max="2308" width="12.140625" style="473" customWidth="1"/>
    <col min="2309" max="2310" width="0" style="473" hidden="1" customWidth="1"/>
    <col min="2311" max="2312" width="18.7109375" style="473" customWidth="1"/>
    <col min="2313" max="2558" width="11.42578125" style="473"/>
    <col min="2559" max="2559" width="31.5703125" style="473" customWidth="1"/>
    <col min="2560" max="2560" width="22" style="473" customWidth="1"/>
    <col min="2561" max="2561" width="12.140625" style="473" customWidth="1"/>
    <col min="2562" max="2562" width="12" style="473" customWidth="1"/>
    <col min="2563" max="2563" width="11.28515625" style="473" customWidth="1"/>
    <col min="2564" max="2564" width="12.140625" style="473" customWidth="1"/>
    <col min="2565" max="2566" width="0" style="473" hidden="1" customWidth="1"/>
    <col min="2567" max="2568" width="18.7109375" style="473" customWidth="1"/>
    <col min="2569" max="2814" width="11.42578125" style="473"/>
    <col min="2815" max="2815" width="31.5703125" style="473" customWidth="1"/>
    <col min="2816" max="2816" width="22" style="473" customWidth="1"/>
    <col min="2817" max="2817" width="12.140625" style="473" customWidth="1"/>
    <col min="2818" max="2818" width="12" style="473" customWidth="1"/>
    <col min="2819" max="2819" width="11.28515625" style="473" customWidth="1"/>
    <col min="2820" max="2820" width="12.140625" style="473" customWidth="1"/>
    <col min="2821" max="2822" width="0" style="473" hidden="1" customWidth="1"/>
    <col min="2823" max="2824" width="18.7109375" style="473" customWidth="1"/>
    <col min="2825" max="3070" width="11.42578125" style="473"/>
    <col min="3071" max="3071" width="31.5703125" style="473" customWidth="1"/>
    <col min="3072" max="3072" width="22" style="473" customWidth="1"/>
    <col min="3073" max="3073" width="12.140625" style="473" customWidth="1"/>
    <col min="3074" max="3074" width="12" style="473" customWidth="1"/>
    <col min="3075" max="3075" width="11.28515625" style="473" customWidth="1"/>
    <col min="3076" max="3076" width="12.140625" style="473" customWidth="1"/>
    <col min="3077" max="3078" width="0" style="473" hidden="1" customWidth="1"/>
    <col min="3079" max="3080" width="18.7109375" style="473" customWidth="1"/>
    <col min="3081" max="3326" width="11.42578125" style="473"/>
    <col min="3327" max="3327" width="31.5703125" style="473" customWidth="1"/>
    <col min="3328" max="3328" width="22" style="473" customWidth="1"/>
    <col min="3329" max="3329" width="12.140625" style="473" customWidth="1"/>
    <col min="3330" max="3330" width="12" style="473" customWidth="1"/>
    <col min="3331" max="3331" width="11.28515625" style="473" customWidth="1"/>
    <col min="3332" max="3332" width="12.140625" style="473" customWidth="1"/>
    <col min="3333" max="3334" width="0" style="473" hidden="1" customWidth="1"/>
    <col min="3335" max="3336" width="18.7109375" style="473" customWidth="1"/>
    <col min="3337" max="3582" width="11.42578125" style="473"/>
    <col min="3583" max="3583" width="31.5703125" style="473" customWidth="1"/>
    <col min="3584" max="3584" width="22" style="473" customWidth="1"/>
    <col min="3585" max="3585" width="12.140625" style="473" customWidth="1"/>
    <col min="3586" max="3586" width="12" style="473" customWidth="1"/>
    <col min="3587" max="3587" width="11.28515625" style="473" customWidth="1"/>
    <col min="3588" max="3588" width="12.140625" style="473" customWidth="1"/>
    <col min="3589" max="3590" width="0" style="473" hidden="1" customWidth="1"/>
    <col min="3591" max="3592" width="18.7109375" style="473" customWidth="1"/>
    <col min="3593" max="3838" width="11.42578125" style="473"/>
    <col min="3839" max="3839" width="31.5703125" style="473" customWidth="1"/>
    <col min="3840" max="3840" width="22" style="473" customWidth="1"/>
    <col min="3841" max="3841" width="12.140625" style="473" customWidth="1"/>
    <col min="3842" max="3842" width="12" style="473" customWidth="1"/>
    <col min="3843" max="3843" width="11.28515625" style="473" customWidth="1"/>
    <col min="3844" max="3844" width="12.140625" style="473" customWidth="1"/>
    <col min="3845" max="3846" width="0" style="473" hidden="1" customWidth="1"/>
    <col min="3847" max="3848" width="18.7109375" style="473" customWidth="1"/>
    <col min="3849" max="4094" width="11.42578125" style="473"/>
    <col min="4095" max="4095" width="31.5703125" style="473" customWidth="1"/>
    <col min="4096" max="4096" width="22" style="473" customWidth="1"/>
    <col min="4097" max="4097" width="12.140625" style="473" customWidth="1"/>
    <col min="4098" max="4098" width="12" style="473" customWidth="1"/>
    <col min="4099" max="4099" width="11.28515625" style="473" customWidth="1"/>
    <col min="4100" max="4100" width="12.140625" style="473" customWidth="1"/>
    <col min="4101" max="4102" width="0" style="473" hidden="1" customWidth="1"/>
    <col min="4103" max="4104" width="18.7109375" style="473" customWidth="1"/>
    <col min="4105" max="4350" width="11.42578125" style="473"/>
    <col min="4351" max="4351" width="31.5703125" style="473" customWidth="1"/>
    <col min="4352" max="4352" width="22" style="473" customWidth="1"/>
    <col min="4353" max="4353" width="12.140625" style="473" customWidth="1"/>
    <col min="4354" max="4354" width="12" style="473" customWidth="1"/>
    <col min="4355" max="4355" width="11.28515625" style="473" customWidth="1"/>
    <col min="4356" max="4356" width="12.140625" style="473" customWidth="1"/>
    <col min="4357" max="4358" width="0" style="473" hidden="1" customWidth="1"/>
    <col min="4359" max="4360" width="18.7109375" style="473" customWidth="1"/>
    <col min="4361" max="4606" width="11.42578125" style="473"/>
    <col min="4607" max="4607" width="31.5703125" style="473" customWidth="1"/>
    <col min="4608" max="4608" width="22" style="473" customWidth="1"/>
    <col min="4609" max="4609" width="12.140625" style="473" customWidth="1"/>
    <col min="4610" max="4610" width="12" style="473" customWidth="1"/>
    <col min="4611" max="4611" width="11.28515625" style="473" customWidth="1"/>
    <col min="4612" max="4612" width="12.140625" style="473" customWidth="1"/>
    <col min="4613" max="4614" width="0" style="473" hidden="1" customWidth="1"/>
    <col min="4615" max="4616" width="18.7109375" style="473" customWidth="1"/>
    <col min="4617" max="4862" width="11.42578125" style="473"/>
    <col min="4863" max="4863" width="31.5703125" style="473" customWidth="1"/>
    <col min="4864" max="4864" width="22" style="473" customWidth="1"/>
    <col min="4865" max="4865" width="12.140625" style="473" customWidth="1"/>
    <col min="4866" max="4866" width="12" style="473" customWidth="1"/>
    <col min="4867" max="4867" width="11.28515625" style="473" customWidth="1"/>
    <col min="4868" max="4868" width="12.140625" style="473" customWidth="1"/>
    <col min="4869" max="4870" width="0" style="473" hidden="1" customWidth="1"/>
    <col min="4871" max="4872" width="18.7109375" style="473" customWidth="1"/>
    <col min="4873" max="5118" width="11.42578125" style="473"/>
    <col min="5119" max="5119" width="31.5703125" style="473" customWidth="1"/>
    <col min="5120" max="5120" width="22" style="473" customWidth="1"/>
    <col min="5121" max="5121" width="12.140625" style="473" customWidth="1"/>
    <col min="5122" max="5122" width="12" style="473" customWidth="1"/>
    <col min="5123" max="5123" width="11.28515625" style="473" customWidth="1"/>
    <col min="5124" max="5124" width="12.140625" style="473" customWidth="1"/>
    <col min="5125" max="5126" width="0" style="473" hidden="1" customWidth="1"/>
    <col min="5127" max="5128" width="18.7109375" style="473" customWidth="1"/>
    <col min="5129" max="5374" width="11.42578125" style="473"/>
    <col min="5375" max="5375" width="31.5703125" style="473" customWidth="1"/>
    <col min="5376" max="5376" width="22" style="473" customWidth="1"/>
    <col min="5377" max="5377" width="12.140625" style="473" customWidth="1"/>
    <col min="5378" max="5378" width="12" style="473" customWidth="1"/>
    <col min="5379" max="5379" width="11.28515625" style="473" customWidth="1"/>
    <col min="5380" max="5380" width="12.140625" style="473" customWidth="1"/>
    <col min="5381" max="5382" width="0" style="473" hidden="1" customWidth="1"/>
    <col min="5383" max="5384" width="18.7109375" style="473" customWidth="1"/>
    <col min="5385" max="5630" width="11.42578125" style="473"/>
    <col min="5631" max="5631" width="31.5703125" style="473" customWidth="1"/>
    <col min="5632" max="5632" width="22" style="473" customWidth="1"/>
    <col min="5633" max="5633" width="12.140625" style="473" customWidth="1"/>
    <col min="5634" max="5634" width="12" style="473" customWidth="1"/>
    <col min="5635" max="5635" width="11.28515625" style="473" customWidth="1"/>
    <col min="5636" max="5636" width="12.140625" style="473" customWidth="1"/>
    <col min="5637" max="5638" width="0" style="473" hidden="1" customWidth="1"/>
    <col min="5639" max="5640" width="18.7109375" style="473" customWidth="1"/>
    <col min="5641" max="5886" width="11.42578125" style="473"/>
    <col min="5887" max="5887" width="31.5703125" style="473" customWidth="1"/>
    <col min="5888" max="5888" width="22" style="473" customWidth="1"/>
    <col min="5889" max="5889" width="12.140625" style="473" customWidth="1"/>
    <col min="5890" max="5890" width="12" style="473" customWidth="1"/>
    <col min="5891" max="5891" width="11.28515625" style="473" customWidth="1"/>
    <col min="5892" max="5892" width="12.140625" style="473" customWidth="1"/>
    <col min="5893" max="5894" width="0" style="473" hidden="1" customWidth="1"/>
    <col min="5895" max="5896" width="18.7109375" style="473" customWidth="1"/>
    <col min="5897" max="6142" width="11.42578125" style="473"/>
    <col min="6143" max="6143" width="31.5703125" style="473" customWidth="1"/>
    <col min="6144" max="6144" width="22" style="473" customWidth="1"/>
    <col min="6145" max="6145" width="12.140625" style="473" customWidth="1"/>
    <col min="6146" max="6146" width="12" style="473" customWidth="1"/>
    <col min="6147" max="6147" width="11.28515625" style="473" customWidth="1"/>
    <col min="6148" max="6148" width="12.140625" style="473" customWidth="1"/>
    <col min="6149" max="6150" width="0" style="473" hidden="1" customWidth="1"/>
    <col min="6151" max="6152" width="18.7109375" style="473" customWidth="1"/>
    <col min="6153" max="6398" width="11.42578125" style="473"/>
    <col min="6399" max="6399" width="31.5703125" style="473" customWidth="1"/>
    <col min="6400" max="6400" width="22" style="473" customWidth="1"/>
    <col min="6401" max="6401" width="12.140625" style="473" customWidth="1"/>
    <col min="6402" max="6402" width="12" style="473" customWidth="1"/>
    <col min="6403" max="6403" width="11.28515625" style="473" customWidth="1"/>
    <col min="6404" max="6404" width="12.140625" style="473" customWidth="1"/>
    <col min="6405" max="6406" width="0" style="473" hidden="1" customWidth="1"/>
    <col min="6407" max="6408" width="18.7109375" style="473" customWidth="1"/>
    <col min="6409" max="6654" width="11.42578125" style="473"/>
    <col min="6655" max="6655" width="31.5703125" style="473" customWidth="1"/>
    <col min="6656" max="6656" width="22" style="473" customWidth="1"/>
    <col min="6657" max="6657" width="12.140625" style="473" customWidth="1"/>
    <col min="6658" max="6658" width="12" style="473" customWidth="1"/>
    <col min="6659" max="6659" width="11.28515625" style="473" customWidth="1"/>
    <col min="6660" max="6660" width="12.140625" style="473" customWidth="1"/>
    <col min="6661" max="6662" width="0" style="473" hidden="1" customWidth="1"/>
    <col min="6663" max="6664" width="18.7109375" style="473" customWidth="1"/>
    <col min="6665" max="6910" width="11.42578125" style="473"/>
    <col min="6911" max="6911" width="31.5703125" style="473" customWidth="1"/>
    <col min="6912" max="6912" width="22" style="473" customWidth="1"/>
    <col min="6913" max="6913" width="12.140625" style="473" customWidth="1"/>
    <col min="6914" max="6914" width="12" style="473" customWidth="1"/>
    <col min="6915" max="6915" width="11.28515625" style="473" customWidth="1"/>
    <col min="6916" max="6916" width="12.140625" style="473" customWidth="1"/>
    <col min="6917" max="6918" width="0" style="473" hidden="1" customWidth="1"/>
    <col min="6919" max="6920" width="18.7109375" style="473" customWidth="1"/>
    <col min="6921" max="7166" width="11.42578125" style="473"/>
    <col min="7167" max="7167" width="31.5703125" style="473" customWidth="1"/>
    <col min="7168" max="7168" width="22" style="473" customWidth="1"/>
    <col min="7169" max="7169" width="12.140625" style="473" customWidth="1"/>
    <col min="7170" max="7170" width="12" style="473" customWidth="1"/>
    <col min="7171" max="7171" width="11.28515625" style="473" customWidth="1"/>
    <col min="7172" max="7172" width="12.140625" style="473" customWidth="1"/>
    <col min="7173" max="7174" width="0" style="473" hidden="1" customWidth="1"/>
    <col min="7175" max="7176" width="18.7109375" style="473" customWidth="1"/>
    <col min="7177" max="7422" width="11.42578125" style="473"/>
    <col min="7423" max="7423" width="31.5703125" style="473" customWidth="1"/>
    <col min="7424" max="7424" width="22" style="473" customWidth="1"/>
    <col min="7425" max="7425" width="12.140625" style="473" customWidth="1"/>
    <col min="7426" max="7426" width="12" style="473" customWidth="1"/>
    <col min="7427" max="7427" width="11.28515625" style="473" customWidth="1"/>
    <col min="7428" max="7428" width="12.140625" style="473" customWidth="1"/>
    <col min="7429" max="7430" width="0" style="473" hidden="1" customWidth="1"/>
    <col min="7431" max="7432" width="18.7109375" style="473" customWidth="1"/>
    <col min="7433" max="7678" width="11.42578125" style="473"/>
    <col min="7679" max="7679" width="31.5703125" style="473" customWidth="1"/>
    <col min="7680" max="7680" width="22" style="473" customWidth="1"/>
    <col min="7681" max="7681" width="12.140625" style="473" customWidth="1"/>
    <col min="7682" max="7682" width="12" style="473" customWidth="1"/>
    <col min="7683" max="7683" width="11.28515625" style="473" customWidth="1"/>
    <col min="7684" max="7684" width="12.140625" style="473" customWidth="1"/>
    <col min="7685" max="7686" width="0" style="473" hidden="1" customWidth="1"/>
    <col min="7687" max="7688" width="18.7109375" style="473" customWidth="1"/>
    <col min="7689" max="7934" width="11.42578125" style="473"/>
    <col min="7935" max="7935" width="31.5703125" style="473" customWidth="1"/>
    <col min="7936" max="7936" width="22" style="473" customWidth="1"/>
    <col min="7937" max="7937" width="12.140625" style="473" customWidth="1"/>
    <col min="7938" max="7938" width="12" style="473" customWidth="1"/>
    <col min="7939" max="7939" width="11.28515625" style="473" customWidth="1"/>
    <col min="7940" max="7940" width="12.140625" style="473" customWidth="1"/>
    <col min="7941" max="7942" width="0" style="473" hidden="1" customWidth="1"/>
    <col min="7943" max="7944" width="18.7109375" style="473" customWidth="1"/>
    <col min="7945" max="8190" width="11.42578125" style="473"/>
    <col min="8191" max="8191" width="31.5703125" style="473" customWidth="1"/>
    <col min="8192" max="8192" width="22" style="473" customWidth="1"/>
    <col min="8193" max="8193" width="12.140625" style="473" customWidth="1"/>
    <col min="8194" max="8194" width="12" style="473" customWidth="1"/>
    <col min="8195" max="8195" width="11.28515625" style="473" customWidth="1"/>
    <col min="8196" max="8196" width="12.140625" style="473" customWidth="1"/>
    <col min="8197" max="8198" width="0" style="473" hidden="1" customWidth="1"/>
    <col min="8199" max="8200" width="18.7109375" style="473" customWidth="1"/>
    <col min="8201" max="8446" width="11.42578125" style="473"/>
    <col min="8447" max="8447" width="31.5703125" style="473" customWidth="1"/>
    <col min="8448" max="8448" width="22" style="473" customWidth="1"/>
    <col min="8449" max="8449" width="12.140625" style="473" customWidth="1"/>
    <col min="8450" max="8450" width="12" style="473" customWidth="1"/>
    <col min="8451" max="8451" width="11.28515625" style="473" customWidth="1"/>
    <col min="8452" max="8452" width="12.140625" style="473" customWidth="1"/>
    <col min="8453" max="8454" width="0" style="473" hidden="1" customWidth="1"/>
    <col min="8455" max="8456" width="18.7109375" style="473" customWidth="1"/>
    <col min="8457" max="8702" width="11.42578125" style="473"/>
    <col min="8703" max="8703" width="31.5703125" style="473" customWidth="1"/>
    <col min="8704" max="8704" width="22" style="473" customWidth="1"/>
    <col min="8705" max="8705" width="12.140625" style="473" customWidth="1"/>
    <col min="8706" max="8706" width="12" style="473" customWidth="1"/>
    <col min="8707" max="8707" width="11.28515625" style="473" customWidth="1"/>
    <col min="8708" max="8708" width="12.140625" style="473" customWidth="1"/>
    <col min="8709" max="8710" width="0" style="473" hidden="1" customWidth="1"/>
    <col min="8711" max="8712" width="18.7109375" style="473" customWidth="1"/>
    <col min="8713" max="8958" width="11.42578125" style="473"/>
    <col min="8959" max="8959" width="31.5703125" style="473" customWidth="1"/>
    <col min="8960" max="8960" width="22" style="473" customWidth="1"/>
    <col min="8961" max="8961" width="12.140625" style="473" customWidth="1"/>
    <col min="8962" max="8962" width="12" style="473" customWidth="1"/>
    <col min="8963" max="8963" width="11.28515625" style="473" customWidth="1"/>
    <col min="8964" max="8964" width="12.140625" style="473" customWidth="1"/>
    <col min="8965" max="8966" width="0" style="473" hidden="1" customWidth="1"/>
    <col min="8967" max="8968" width="18.7109375" style="473" customWidth="1"/>
    <col min="8969" max="9214" width="11.42578125" style="473"/>
    <col min="9215" max="9215" width="31.5703125" style="473" customWidth="1"/>
    <col min="9216" max="9216" width="22" style="473" customWidth="1"/>
    <col min="9217" max="9217" width="12.140625" style="473" customWidth="1"/>
    <col min="9218" max="9218" width="12" style="473" customWidth="1"/>
    <col min="9219" max="9219" width="11.28515625" style="473" customWidth="1"/>
    <col min="9220" max="9220" width="12.140625" style="473" customWidth="1"/>
    <col min="9221" max="9222" width="0" style="473" hidden="1" customWidth="1"/>
    <col min="9223" max="9224" width="18.7109375" style="473" customWidth="1"/>
    <col min="9225" max="9470" width="11.42578125" style="473"/>
    <col min="9471" max="9471" width="31.5703125" style="473" customWidth="1"/>
    <col min="9472" max="9472" width="22" style="473" customWidth="1"/>
    <col min="9473" max="9473" width="12.140625" style="473" customWidth="1"/>
    <col min="9474" max="9474" width="12" style="473" customWidth="1"/>
    <col min="9475" max="9475" width="11.28515625" style="473" customWidth="1"/>
    <col min="9476" max="9476" width="12.140625" style="473" customWidth="1"/>
    <col min="9477" max="9478" width="0" style="473" hidden="1" customWidth="1"/>
    <col min="9479" max="9480" width="18.7109375" style="473" customWidth="1"/>
    <col min="9481" max="9726" width="11.42578125" style="473"/>
    <col min="9727" max="9727" width="31.5703125" style="473" customWidth="1"/>
    <col min="9728" max="9728" width="22" style="473" customWidth="1"/>
    <col min="9729" max="9729" width="12.140625" style="473" customWidth="1"/>
    <col min="9730" max="9730" width="12" style="473" customWidth="1"/>
    <col min="9731" max="9731" width="11.28515625" style="473" customWidth="1"/>
    <col min="9732" max="9732" width="12.140625" style="473" customWidth="1"/>
    <col min="9733" max="9734" width="0" style="473" hidden="1" customWidth="1"/>
    <col min="9735" max="9736" width="18.7109375" style="473" customWidth="1"/>
    <col min="9737" max="9982" width="11.42578125" style="473"/>
    <col min="9983" max="9983" width="31.5703125" style="473" customWidth="1"/>
    <col min="9984" max="9984" width="22" style="473" customWidth="1"/>
    <col min="9985" max="9985" width="12.140625" style="473" customWidth="1"/>
    <col min="9986" max="9986" width="12" style="473" customWidth="1"/>
    <col min="9987" max="9987" width="11.28515625" style="473" customWidth="1"/>
    <col min="9988" max="9988" width="12.140625" style="473" customWidth="1"/>
    <col min="9989" max="9990" width="0" style="473" hidden="1" customWidth="1"/>
    <col min="9991" max="9992" width="18.7109375" style="473" customWidth="1"/>
    <col min="9993" max="10238" width="11.42578125" style="473"/>
    <col min="10239" max="10239" width="31.5703125" style="473" customWidth="1"/>
    <col min="10240" max="10240" width="22" style="473" customWidth="1"/>
    <col min="10241" max="10241" width="12.140625" style="473" customWidth="1"/>
    <col min="10242" max="10242" width="12" style="473" customWidth="1"/>
    <col min="10243" max="10243" width="11.28515625" style="473" customWidth="1"/>
    <col min="10244" max="10244" width="12.140625" style="473" customWidth="1"/>
    <col min="10245" max="10246" width="0" style="473" hidden="1" customWidth="1"/>
    <col min="10247" max="10248" width="18.7109375" style="473" customWidth="1"/>
    <col min="10249" max="10494" width="11.42578125" style="473"/>
    <col min="10495" max="10495" width="31.5703125" style="473" customWidth="1"/>
    <col min="10496" max="10496" width="22" style="473" customWidth="1"/>
    <col min="10497" max="10497" width="12.140625" style="473" customWidth="1"/>
    <col min="10498" max="10498" width="12" style="473" customWidth="1"/>
    <col min="10499" max="10499" width="11.28515625" style="473" customWidth="1"/>
    <col min="10500" max="10500" width="12.140625" style="473" customWidth="1"/>
    <col min="10501" max="10502" width="0" style="473" hidden="1" customWidth="1"/>
    <col min="10503" max="10504" width="18.7109375" style="473" customWidth="1"/>
    <col min="10505" max="10750" width="11.42578125" style="473"/>
    <col min="10751" max="10751" width="31.5703125" style="473" customWidth="1"/>
    <col min="10752" max="10752" width="22" style="473" customWidth="1"/>
    <col min="10753" max="10753" width="12.140625" style="473" customWidth="1"/>
    <col min="10754" max="10754" width="12" style="473" customWidth="1"/>
    <col min="10755" max="10755" width="11.28515625" style="473" customWidth="1"/>
    <col min="10756" max="10756" width="12.140625" style="473" customWidth="1"/>
    <col min="10757" max="10758" width="0" style="473" hidden="1" customWidth="1"/>
    <col min="10759" max="10760" width="18.7109375" style="473" customWidth="1"/>
    <col min="10761" max="11006" width="11.42578125" style="473"/>
    <col min="11007" max="11007" width="31.5703125" style="473" customWidth="1"/>
    <col min="11008" max="11008" width="22" style="473" customWidth="1"/>
    <col min="11009" max="11009" width="12.140625" style="473" customWidth="1"/>
    <col min="11010" max="11010" width="12" style="473" customWidth="1"/>
    <col min="11011" max="11011" width="11.28515625" style="473" customWidth="1"/>
    <col min="11012" max="11012" width="12.140625" style="473" customWidth="1"/>
    <col min="11013" max="11014" width="0" style="473" hidden="1" customWidth="1"/>
    <col min="11015" max="11016" width="18.7109375" style="473" customWidth="1"/>
    <col min="11017" max="11262" width="11.42578125" style="473"/>
    <col min="11263" max="11263" width="31.5703125" style="473" customWidth="1"/>
    <col min="11264" max="11264" width="22" style="473" customWidth="1"/>
    <col min="11265" max="11265" width="12.140625" style="473" customWidth="1"/>
    <col min="11266" max="11266" width="12" style="473" customWidth="1"/>
    <col min="11267" max="11267" width="11.28515625" style="473" customWidth="1"/>
    <col min="11268" max="11268" width="12.140625" style="473" customWidth="1"/>
    <col min="11269" max="11270" width="0" style="473" hidden="1" customWidth="1"/>
    <col min="11271" max="11272" width="18.7109375" style="473" customWidth="1"/>
    <col min="11273" max="11518" width="11.42578125" style="473"/>
    <col min="11519" max="11519" width="31.5703125" style="473" customWidth="1"/>
    <col min="11520" max="11520" width="22" style="473" customWidth="1"/>
    <col min="11521" max="11521" width="12.140625" style="473" customWidth="1"/>
    <col min="11522" max="11522" width="12" style="473" customWidth="1"/>
    <col min="11523" max="11523" width="11.28515625" style="473" customWidth="1"/>
    <col min="11524" max="11524" width="12.140625" style="473" customWidth="1"/>
    <col min="11525" max="11526" width="0" style="473" hidden="1" customWidth="1"/>
    <col min="11527" max="11528" width="18.7109375" style="473" customWidth="1"/>
    <col min="11529" max="11774" width="11.42578125" style="473"/>
    <col min="11775" max="11775" width="31.5703125" style="473" customWidth="1"/>
    <col min="11776" max="11776" width="22" style="473" customWidth="1"/>
    <col min="11777" max="11777" width="12.140625" style="473" customWidth="1"/>
    <col min="11778" max="11778" width="12" style="473" customWidth="1"/>
    <col min="11779" max="11779" width="11.28515625" style="473" customWidth="1"/>
    <col min="11780" max="11780" width="12.140625" style="473" customWidth="1"/>
    <col min="11781" max="11782" width="0" style="473" hidden="1" customWidth="1"/>
    <col min="11783" max="11784" width="18.7109375" style="473" customWidth="1"/>
    <col min="11785" max="12030" width="11.42578125" style="473"/>
    <col min="12031" max="12031" width="31.5703125" style="473" customWidth="1"/>
    <col min="12032" max="12032" width="22" style="473" customWidth="1"/>
    <col min="12033" max="12033" width="12.140625" style="473" customWidth="1"/>
    <col min="12034" max="12034" width="12" style="473" customWidth="1"/>
    <col min="12035" max="12035" width="11.28515625" style="473" customWidth="1"/>
    <col min="12036" max="12036" width="12.140625" style="473" customWidth="1"/>
    <col min="12037" max="12038" width="0" style="473" hidden="1" customWidth="1"/>
    <col min="12039" max="12040" width="18.7109375" style="473" customWidth="1"/>
    <col min="12041" max="12286" width="11.42578125" style="473"/>
    <col min="12287" max="12287" width="31.5703125" style="473" customWidth="1"/>
    <col min="12288" max="12288" width="22" style="473" customWidth="1"/>
    <col min="12289" max="12289" width="12.140625" style="473" customWidth="1"/>
    <col min="12290" max="12290" width="12" style="473" customWidth="1"/>
    <col min="12291" max="12291" width="11.28515625" style="473" customWidth="1"/>
    <col min="12292" max="12292" width="12.140625" style="473" customWidth="1"/>
    <col min="12293" max="12294" width="0" style="473" hidden="1" customWidth="1"/>
    <col min="12295" max="12296" width="18.7109375" style="473" customWidth="1"/>
    <col min="12297" max="12542" width="11.42578125" style="473"/>
    <col min="12543" max="12543" width="31.5703125" style="473" customWidth="1"/>
    <col min="12544" max="12544" width="22" style="473" customWidth="1"/>
    <col min="12545" max="12545" width="12.140625" style="473" customWidth="1"/>
    <col min="12546" max="12546" width="12" style="473" customWidth="1"/>
    <col min="12547" max="12547" width="11.28515625" style="473" customWidth="1"/>
    <col min="12548" max="12548" width="12.140625" style="473" customWidth="1"/>
    <col min="12549" max="12550" width="0" style="473" hidden="1" customWidth="1"/>
    <col min="12551" max="12552" width="18.7109375" style="473" customWidth="1"/>
    <col min="12553" max="12798" width="11.42578125" style="473"/>
    <col min="12799" max="12799" width="31.5703125" style="473" customWidth="1"/>
    <col min="12800" max="12800" width="22" style="473" customWidth="1"/>
    <col min="12801" max="12801" width="12.140625" style="473" customWidth="1"/>
    <col min="12802" max="12802" width="12" style="473" customWidth="1"/>
    <col min="12803" max="12803" width="11.28515625" style="473" customWidth="1"/>
    <col min="12804" max="12804" width="12.140625" style="473" customWidth="1"/>
    <col min="12805" max="12806" width="0" style="473" hidden="1" customWidth="1"/>
    <col min="12807" max="12808" width="18.7109375" style="473" customWidth="1"/>
    <col min="12809" max="13054" width="11.42578125" style="473"/>
    <col min="13055" max="13055" width="31.5703125" style="473" customWidth="1"/>
    <col min="13056" max="13056" width="22" style="473" customWidth="1"/>
    <col min="13057" max="13057" width="12.140625" style="473" customWidth="1"/>
    <col min="13058" max="13058" width="12" style="473" customWidth="1"/>
    <col min="13059" max="13059" width="11.28515625" style="473" customWidth="1"/>
    <col min="13060" max="13060" width="12.140625" style="473" customWidth="1"/>
    <col min="13061" max="13062" width="0" style="473" hidden="1" customWidth="1"/>
    <col min="13063" max="13064" width="18.7109375" style="473" customWidth="1"/>
    <col min="13065" max="13310" width="11.42578125" style="473"/>
    <col min="13311" max="13311" width="31.5703125" style="473" customWidth="1"/>
    <col min="13312" max="13312" width="22" style="473" customWidth="1"/>
    <col min="13313" max="13313" width="12.140625" style="473" customWidth="1"/>
    <col min="13314" max="13314" width="12" style="473" customWidth="1"/>
    <col min="13315" max="13315" width="11.28515625" style="473" customWidth="1"/>
    <col min="13316" max="13316" width="12.140625" style="473" customWidth="1"/>
    <col min="13317" max="13318" width="0" style="473" hidden="1" customWidth="1"/>
    <col min="13319" max="13320" width="18.7109375" style="473" customWidth="1"/>
    <col min="13321" max="13566" width="11.42578125" style="473"/>
    <col min="13567" max="13567" width="31.5703125" style="473" customWidth="1"/>
    <col min="13568" max="13568" width="22" style="473" customWidth="1"/>
    <col min="13569" max="13569" width="12.140625" style="473" customWidth="1"/>
    <col min="13570" max="13570" width="12" style="473" customWidth="1"/>
    <col min="13571" max="13571" width="11.28515625" style="473" customWidth="1"/>
    <col min="13572" max="13572" width="12.140625" style="473" customWidth="1"/>
    <col min="13573" max="13574" width="0" style="473" hidden="1" customWidth="1"/>
    <col min="13575" max="13576" width="18.7109375" style="473" customWidth="1"/>
    <col min="13577" max="13822" width="11.42578125" style="473"/>
    <col min="13823" max="13823" width="31.5703125" style="473" customWidth="1"/>
    <col min="13824" max="13824" width="22" style="473" customWidth="1"/>
    <col min="13825" max="13825" width="12.140625" style="473" customWidth="1"/>
    <col min="13826" max="13826" width="12" style="473" customWidth="1"/>
    <col min="13827" max="13827" width="11.28515625" style="473" customWidth="1"/>
    <col min="13828" max="13828" width="12.140625" style="473" customWidth="1"/>
    <col min="13829" max="13830" width="0" style="473" hidden="1" customWidth="1"/>
    <col min="13831" max="13832" width="18.7109375" style="473" customWidth="1"/>
    <col min="13833" max="14078" width="11.42578125" style="473"/>
    <col min="14079" max="14079" width="31.5703125" style="473" customWidth="1"/>
    <col min="14080" max="14080" width="22" style="473" customWidth="1"/>
    <col min="14081" max="14081" width="12.140625" style="473" customWidth="1"/>
    <col min="14082" max="14082" width="12" style="473" customWidth="1"/>
    <col min="14083" max="14083" width="11.28515625" style="473" customWidth="1"/>
    <col min="14084" max="14084" width="12.140625" style="473" customWidth="1"/>
    <col min="14085" max="14086" width="0" style="473" hidden="1" customWidth="1"/>
    <col min="14087" max="14088" width="18.7109375" style="473" customWidth="1"/>
    <col min="14089" max="14334" width="11.42578125" style="473"/>
    <col min="14335" max="14335" width="31.5703125" style="473" customWidth="1"/>
    <col min="14336" max="14336" width="22" style="473" customWidth="1"/>
    <col min="14337" max="14337" width="12.140625" style="473" customWidth="1"/>
    <col min="14338" max="14338" width="12" style="473" customWidth="1"/>
    <col min="14339" max="14339" width="11.28515625" style="473" customWidth="1"/>
    <col min="14340" max="14340" width="12.140625" style="473" customWidth="1"/>
    <col min="14341" max="14342" width="0" style="473" hidden="1" customWidth="1"/>
    <col min="14343" max="14344" width="18.7109375" style="473" customWidth="1"/>
    <col min="14345" max="14590" width="11.42578125" style="473"/>
    <col min="14591" max="14591" width="31.5703125" style="473" customWidth="1"/>
    <col min="14592" max="14592" width="22" style="473" customWidth="1"/>
    <col min="14593" max="14593" width="12.140625" style="473" customWidth="1"/>
    <col min="14594" max="14594" width="12" style="473" customWidth="1"/>
    <col min="14595" max="14595" width="11.28515625" style="473" customWidth="1"/>
    <col min="14596" max="14596" width="12.140625" style="473" customWidth="1"/>
    <col min="14597" max="14598" width="0" style="473" hidden="1" customWidth="1"/>
    <col min="14599" max="14600" width="18.7109375" style="473" customWidth="1"/>
    <col min="14601" max="14846" width="11.42578125" style="473"/>
    <col min="14847" max="14847" width="31.5703125" style="473" customWidth="1"/>
    <col min="14848" max="14848" width="22" style="473" customWidth="1"/>
    <col min="14849" max="14849" width="12.140625" style="473" customWidth="1"/>
    <col min="14850" max="14850" width="12" style="473" customWidth="1"/>
    <col min="14851" max="14851" width="11.28515625" style="473" customWidth="1"/>
    <col min="14852" max="14852" width="12.140625" style="473" customWidth="1"/>
    <col min="14853" max="14854" width="0" style="473" hidden="1" customWidth="1"/>
    <col min="14855" max="14856" width="18.7109375" style="473" customWidth="1"/>
    <col min="14857" max="15102" width="11.42578125" style="473"/>
    <col min="15103" max="15103" width="31.5703125" style="473" customWidth="1"/>
    <col min="15104" max="15104" width="22" style="473" customWidth="1"/>
    <col min="15105" max="15105" width="12.140625" style="473" customWidth="1"/>
    <col min="15106" max="15106" width="12" style="473" customWidth="1"/>
    <col min="15107" max="15107" width="11.28515625" style="473" customWidth="1"/>
    <col min="15108" max="15108" width="12.140625" style="473" customWidth="1"/>
    <col min="15109" max="15110" width="0" style="473" hidden="1" customWidth="1"/>
    <col min="15111" max="15112" width="18.7109375" style="473" customWidth="1"/>
    <col min="15113" max="15358" width="11.42578125" style="473"/>
    <col min="15359" max="15359" width="31.5703125" style="473" customWidth="1"/>
    <col min="15360" max="15360" width="22" style="473" customWidth="1"/>
    <col min="15361" max="15361" width="12.140625" style="473" customWidth="1"/>
    <col min="15362" max="15362" width="12" style="473" customWidth="1"/>
    <col min="15363" max="15363" width="11.28515625" style="473" customWidth="1"/>
    <col min="15364" max="15364" width="12.140625" style="473" customWidth="1"/>
    <col min="15365" max="15366" width="0" style="473" hidden="1" customWidth="1"/>
    <col min="15367" max="15368" width="18.7109375" style="473" customWidth="1"/>
    <col min="15369" max="15614" width="11.42578125" style="473"/>
    <col min="15615" max="15615" width="31.5703125" style="473" customWidth="1"/>
    <col min="15616" max="15616" width="22" style="473" customWidth="1"/>
    <col min="15617" max="15617" width="12.140625" style="473" customWidth="1"/>
    <col min="15618" max="15618" width="12" style="473" customWidth="1"/>
    <col min="15619" max="15619" width="11.28515625" style="473" customWidth="1"/>
    <col min="15620" max="15620" width="12.140625" style="473" customWidth="1"/>
    <col min="15621" max="15622" width="0" style="473" hidden="1" customWidth="1"/>
    <col min="15623" max="15624" width="18.7109375" style="473" customWidth="1"/>
    <col min="15625" max="15870" width="11.42578125" style="473"/>
    <col min="15871" max="15871" width="31.5703125" style="473" customWidth="1"/>
    <col min="15872" max="15872" width="22" style="473" customWidth="1"/>
    <col min="15873" max="15873" width="12.140625" style="473" customWidth="1"/>
    <col min="15874" max="15874" width="12" style="473" customWidth="1"/>
    <col min="15875" max="15875" width="11.28515625" style="473" customWidth="1"/>
    <col min="15876" max="15876" width="12.140625" style="473" customWidth="1"/>
    <col min="15877" max="15878" width="0" style="473" hidden="1" customWidth="1"/>
    <col min="15879" max="15880" width="18.7109375" style="473" customWidth="1"/>
    <col min="15881" max="16126" width="11.42578125" style="473"/>
    <col min="16127" max="16127" width="31.5703125" style="473" customWidth="1"/>
    <col min="16128" max="16128" width="22" style="473" customWidth="1"/>
    <col min="16129" max="16129" width="12.140625" style="473" customWidth="1"/>
    <col min="16130" max="16130" width="12" style="473" customWidth="1"/>
    <col min="16131" max="16131" width="11.28515625" style="473" customWidth="1"/>
    <col min="16132" max="16132" width="12.140625" style="473" customWidth="1"/>
    <col min="16133" max="16134" width="0" style="473" hidden="1" customWidth="1"/>
    <col min="16135" max="16136" width="18.7109375" style="473" customWidth="1"/>
    <col min="16137" max="16384" width="11.42578125" style="473"/>
  </cols>
  <sheetData>
    <row r="1" spans="1:61" s="509" customFormat="1" ht="15" customHeight="1" x14ac:dyDescent="0.2">
      <c r="A1" s="528" t="s">
        <v>5</v>
      </c>
      <c r="B1" s="524"/>
      <c r="C1" s="527"/>
      <c r="D1" s="526"/>
      <c r="E1" s="524"/>
      <c r="F1" s="525"/>
      <c r="G1" s="524"/>
    </row>
    <row r="2" spans="1:61" s="509" customFormat="1" ht="31.5" customHeight="1" x14ac:dyDescent="0.2">
      <c r="A2" s="523" t="s">
        <v>672</v>
      </c>
      <c r="B2" s="519"/>
      <c r="C2" s="522"/>
      <c r="D2" s="521"/>
      <c r="E2" s="519"/>
      <c r="F2" s="520"/>
      <c r="G2" s="519"/>
      <c r="H2" s="511"/>
      <c r="I2" s="511"/>
      <c r="J2" s="511"/>
      <c r="K2" s="512"/>
      <c r="L2" s="511"/>
      <c r="M2" s="510"/>
    </row>
    <row r="3" spans="1:61" s="509" customFormat="1" ht="15" customHeight="1" x14ac:dyDescent="0.25">
      <c r="A3" s="518"/>
      <c r="B3" s="517"/>
      <c r="C3" s="516"/>
      <c r="D3" s="515"/>
      <c r="E3" s="514"/>
      <c r="F3" s="475"/>
      <c r="G3" s="513"/>
      <c r="H3" s="513"/>
      <c r="I3" s="511"/>
      <c r="J3" s="511"/>
      <c r="K3" s="512"/>
      <c r="L3" s="511"/>
      <c r="M3" s="510"/>
    </row>
    <row r="4" spans="1:61" s="499" customFormat="1" ht="28.5" customHeight="1" x14ac:dyDescent="0.3">
      <c r="A4" s="508"/>
      <c r="B4" s="507"/>
      <c r="C4" s="506"/>
      <c r="D4" s="505"/>
      <c r="E4" s="504"/>
      <c r="F4" s="503" t="s">
        <v>671</v>
      </c>
      <c r="G4" s="502">
        <f>SUM(G6:G49)</f>
        <v>0</v>
      </c>
      <c r="H4" s="501">
        <f>SUM(H6:H48)</f>
        <v>0</v>
      </c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500"/>
      <c r="AV4" s="500"/>
      <c r="AW4" s="500"/>
      <c r="AX4" s="500"/>
      <c r="AY4" s="500"/>
      <c r="AZ4" s="500"/>
      <c r="BA4" s="500"/>
      <c r="BB4" s="500"/>
      <c r="BC4" s="500"/>
      <c r="BD4" s="500"/>
      <c r="BE4" s="500"/>
      <c r="BF4" s="500"/>
      <c r="BG4" s="500"/>
      <c r="BH4" s="500"/>
      <c r="BI4" s="500"/>
    </row>
    <row r="5" spans="1:61" s="491" customFormat="1" ht="45" customHeight="1" x14ac:dyDescent="0.2">
      <c r="A5" s="498" t="s">
        <v>6</v>
      </c>
      <c r="B5" s="497" t="s">
        <v>7</v>
      </c>
      <c r="C5" s="496" t="s">
        <v>670</v>
      </c>
      <c r="D5" s="496" t="s">
        <v>669</v>
      </c>
      <c r="E5" s="494" t="s">
        <v>8</v>
      </c>
      <c r="F5" s="495" t="s">
        <v>9</v>
      </c>
      <c r="G5" s="494" t="s">
        <v>10</v>
      </c>
      <c r="H5" s="493" t="s">
        <v>668</v>
      </c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492"/>
      <c r="BI5" s="492"/>
    </row>
    <row r="6" spans="1:61" x14ac:dyDescent="0.2">
      <c r="A6" s="761" t="s">
        <v>667</v>
      </c>
      <c r="B6" s="489" t="s">
        <v>666</v>
      </c>
      <c r="C6" s="762">
        <v>2200</v>
      </c>
      <c r="D6" s="762">
        <v>1100</v>
      </c>
      <c r="E6" s="488">
        <v>33</v>
      </c>
      <c r="F6" s="487"/>
      <c r="G6" s="765">
        <f>SUM(F6:F23)</f>
        <v>0</v>
      </c>
      <c r="H6" s="767">
        <f>G6*D6</f>
        <v>0</v>
      </c>
    </row>
    <row r="7" spans="1:61" x14ac:dyDescent="0.2">
      <c r="A7" s="761"/>
      <c r="B7" s="489" t="s">
        <v>666</v>
      </c>
      <c r="C7" s="763"/>
      <c r="D7" s="763"/>
      <c r="E7" s="488">
        <v>34</v>
      </c>
      <c r="F7" s="487"/>
      <c r="G7" s="766"/>
      <c r="H7" s="768"/>
    </row>
    <row r="8" spans="1:61" x14ac:dyDescent="0.2">
      <c r="A8" s="761"/>
      <c r="B8" s="489" t="s">
        <v>666</v>
      </c>
      <c r="C8" s="763"/>
      <c r="D8" s="763"/>
      <c r="E8" s="488">
        <v>35</v>
      </c>
      <c r="F8" s="487"/>
      <c r="G8" s="766"/>
      <c r="H8" s="768"/>
    </row>
    <row r="9" spans="1:61" x14ac:dyDescent="0.2">
      <c r="A9" s="761"/>
      <c r="B9" s="489" t="s">
        <v>666</v>
      </c>
      <c r="C9" s="763"/>
      <c r="D9" s="763"/>
      <c r="E9" s="488">
        <v>36</v>
      </c>
      <c r="F9" s="487"/>
      <c r="G9" s="766"/>
      <c r="H9" s="768"/>
    </row>
    <row r="10" spans="1:61" x14ac:dyDescent="0.2">
      <c r="A10" s="761"/>
      <c r="B10" s="489" t="s">
        <v>666</v>
      </c>
      <c r="C10" s="763"/>
      <c r="D10" s="763"/>
      <c r="E10" s="488">
        <v>37</v>
      </c>
      <c r="F10" s="487"/>
      <c r="G10" s="766"/>
      <c r="H10" s="768"/>
    </row>
    <row r="11" spans="1:61" x14ac:dyDescent="0.2">
      <c r="A11" s="761"/>
      <c r="B11" s="489" t="s">
        <v>666</v>
      </c>
      <c r="C11" s="763"/>
      <c r="D11" s="763"/>
      <c r="E11" s="488">
        <v>38</v>
      </c>
      <c r="F11" s="487"/>
      <c r="G11" s="766"/>
      <c r="H11" s="768"/>
    </row>
    <row r="12" spans="1:61" x14ac:dyDescent="0.2">
      <c r="A12" s="761"/>
      <c r="B12" s="489" t="s">
        <v>666</v>
      </c>
      <c r="C12" s="763"/>
      <c r="D12" s="763"/>
      <c r="E12" s="488">
        <v>39</v>
      </c>
      <c r="F12" s="487"/>
      <c r="G12" s="766"/>
      <c r="H12" s="768"/>
    </row>
    <row r="13" spans="1:61" x14ac:dyDescent="0.2">
      <c r="A13" s="761"/>
      <c r="B13" s="489" t="s">
        <v>666</v>
      </c>
      <c r="C13" s="763"/>
      <c r="D13" s="763"/>
      <c r="E13" s="488">
        <v>40</v>
      </c>
      <c r="F13" s="487"/>
      <c r="G13" s="766"/>
      <c r="H13" s="768"/>
    </row>
    <row r="14" spans="1:61" x14ac:dyDescent="0.2">
      <c r="A14" s="761"/>
      <c r="B14" s="489" t="s">
        <v>666</v>
      </c>
      <c r="C14" s="763"/>
      <c r="D14" s="763"/>
      <c r="E14" s="488">
        <v>41</v>
      </c>
      <c r="F14" s="487"/>
      <c r="G14" s="766"/>
      <c r="H14" s="768"/>
    </row>
    <row r="15" spans="1:61" x14ac:dyDescent="0.2">
      <c r="A15" s="761"/>
      <c r="B15" s="489" t="s">
        <v>666</v>
      </c>
      <c r="C15" s="763"/>
      <c r="D15" s="763"/>
      <c r="E15" s="488">
        <v>42</v>
      </c>
      <c r="F15" s="487"/>
      <c r="G15" s="766"/>
      <c r="H15" s="768"/>
    </row>
    <row r="16" spans="1:61" x14ac:dyDescent="0.2">
      <c r="A16" s="761"/>
      <c r="B16" s="489" t="s">
        <v>666</v>
      </c>
      <c r="C16" s="763"/>
      <c r="D16" s="763"/>
      <c r="E16" s="488">
        <v>43</v>
      </c>
      <c r="F16" s="487"/>
      <c r="G16" s="766"/>
      <c r="H16" s="768"/>
    </row>
    <row r="17" spans="1:13" x14ac:dyDescent="0.2">
      <c r="A17" s="761"/>
      <c r="B17" s="489" t="s">
        <v>666</v>
      </c>
      <c r="C17" s="763"/>
      <c r="D17" s="763"/>
      <c r="E17" s="488">
        <v>44</v>
      </c>
      <c r="F17" s="487"/>
      <c r="G17" s="766"/>
      <c r="H17" s="768"/>
    </row>
    <row r="18" spans="1:13" x14ac:dyDescent="0.2">
      <c r="A18" s="761"/>
      <c r="B18" s="489" t="s">
        <v>666</v>
      </c>
      <c r="C18" s="763"/>
      <c r="D18" s="763"/>
      <c r="E18" s="488">
        <v>45</v>
      </c>
      <c r="F18" s="487"/>
      <c r="G18" s="766"/>
      <c r="H18" s="768"/>
    </row>
    <row r="19" spans="1:13" x14ac:dyDescent="0.2">
      <c r="A19" s="761"/>
      <c r="B19" s="489" t="s">
        <v>666</v>
      </c>
      <c r="C19" s="763"/>
      <c r="D19" s="763"/>
      <c r="E19" s="488">
        <v>46</v>
      </c>
      <c r="F19" s="487"/>
      <c r="G19" s="766"/>
      <c r="H19" s="768"/>
    </row>
    <row r="20" spans="1:13" x14ac:dyDescent="0.2">
      <c r="A20" s="761"/>
      <c r="B20" s="489" t="s">
        <v>666</v>
      </c>
      <c r="C20" s="763"/>
      <c r="D20" s="763"/>
      <c r="E20" s="488">
        <v>47</v>
      </c>
      <c r="F20" s="487"/>
      <c r="G20" s="766"/>
      <c r="H20" s="768"/>
    </row>
    <row r="21" spans="1:13" x14ac:dyDescent="0.2">
      <c r="A21" s="761"/>
      <c r="B21" s="489" t="s">
        <v>666</v>
      </c>
      <c r="C21" s="763"/>
      <c r="D21" s="763"/>
      <c r="E21" s="488">
        <v>48</v>
      </c>
      <c r="F21" s="487"/>
      <c r="G21" s="766"/>
      <c r="H21" s="768"/>
    </row>
    <row r="22" spans="1:13" ht="15" x14ac:dyDescent="0.25">
      <c r="A22" s="761"/>
      <c r="B22" s="489" t="s">
        <v>666</v>
      </c>
      <c r="C22" s="763"/>
      <c r="D22" s="763"/>
      <c r="E22" s="488">
        <v>49</v>
      </c>
      <c r="F22" s="487"/>
      <c r="G22" s="766"/>
      <c r="H22" s="768"/>
      <c r="M22" s="490"/>
    </row>
    <row r="23" spans="1:13" x14ac:dyDescent="0.2">
      <c r="A23" s="761"/>
      <c r="B23" s="489" t="s">
        <v>666</v>
      </c>
      <c r="C23" s="764"/>
      <c r="D23" s="764"/>
      <c r="E23" s="488">
        <v>50</v>
      </c>
      <c r="F23" s="487"/>
      <c r="G23" s="766"/>
      <c r="H23" s="769"/>
    </row>
    <row r="24" spans="1:13" x14ac:dyDescent="0.2">
      <c r="A24" s="483"/>
      <c r="B24" s="486"/>
      <c r="C24" s="485"/>
      <c r="D24" s="484"/>
      <c r="E24" s="483"/>
      <c r="F24" s="482"/>
      <c r="G24" s="481"/>
      <c r="H24" s="480"/>
    </row>
  </sheetData>
  <mergeCells count="5">
    <mergeCell ref="A6:A23"/>
    <mergeCell ref="C6:C23"/>
    <mergeCell ref="D6:D23"/>
    <mergeCell ref="G6:G23"/>
    <mergeCell ref="H6:H23"/>
  </mergeCells>
  <pageMargins left="0.7" right="0.7" top="0.78740157499999996" bottom="0.78740157499999996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1"/>
  <sheetViews>
    <sheetView zoomScale="85" zoomScaleNormal="85" workbookViewId="0">
      <selection activeCell="E266" sqref="E266"/>
    </sheetView>
  </sheetViews>
  <sheetFormatPr defaultColWidth="11.42578125" defaultRowHeight="12.75" x14ac:dyDescent="0.2"/>
  <cols>
    <col min="1" max="1" width="45.42578125" customWidth="1"/>
    <col min="2" max="2" width="15.5703125" style="1" customWidth="1"/>
    <col min="3" max="3" width="12" style="3" customWidth="1"/>
    <col min="4" max="4" width="10.7109375" style="1" customWidth="1"/>
    <col min="5" max="5" width="12.5703125" style="1" customWidth="1"/>
    <col min="6" max="6" width="12.28515625" style="11" customWidth="1"/>
    <col min="7" max="7" width="14" customWidth="1"/>
    <col min="8" max="8" width="14.85546875" customWidth="1"/>
    <col min="9" max="9" width="14.7109375" customWidth="1"/>
  </cols>
  <sheetData>
    <row r="1" spans="1:9" s="2" customFormat="1" ht="40.5" customHeight="1" thickBot="1" x14ac:dyDescent="0.25">
      <c r="A1" s="41" t="s">
        <v>6</v>
      </c>
      <c r="B1" s="106" t="s">
        <v>182</v>
      </c>
      <c r="C1" s="51" t="s">
        <v>7</v>
      </c>
      <c r="D1" s="52" t="s">
        <v>8</v>
      </c>
      <c r="E1" s="44" t="s">
        <v>9</v>
      </c>
      <c r="F1" s="53" t="s">
        <v>10</v>
      </c>
      <c r="G1" s="353" t="s">
        <v>98</v>
      </c>
      <c r="H1" s="46" t="s">
        <v>99</v>
      </c>
      <c r="I1" s="47" t="s">
        <v>100</v>
      </c>
    </row>
    <row r="2" spans="1:9" s="371" customFormat="1" x14ac:dyDescent="0.2">
      <c r="A2" s="67" t="s">
        <v>11</v>
      </c>
      <c r="B2" s="68"/>
      <c r="C2" s="69"/>
      <c r="D2" s="68"/>
      <c r="E2" s="68"/>
      <c r="F2" s="70"/>
      <c r="G2" s="71"/>
      <c r="H2" s="71"/>
      <c r="I2" s="72"/>
    </row>
    <row r="3" spans="1:9" s="371" customFormat="1" ht="12.75" customHeight="1" x14ac:dyDescent="0.2">
      <c r="A3" s="102" t="s">
        <v>532</v>
      </c>
      <c r="B3" s="343" t="s">
        <v>183</v>
      </c>
      <c r="C3" s="89" t="s">
        <v>533</v>
      </c>
      <c r="D3" s="355">
        <v>187</v>
      </c>
      <c r="E3" s="340"/>
      <c r="F3" s="687">
        <f>SUM(E3:E7)</f>
        <v>0</v>
      </c>
      <c r="G3" s="667">
        <f>ROUND(I3*0.6,2)</f>
        <v>15600</v>
      </c>
      <c r="H3" s="688">
        <f>F3*G3</f>
        <v>0</v>
      </c>
      <c r="I3" s="707">
        <v>26000</v>
      </c>
    </row>
    <row r="4" spans="1:9" s="371" customFormat="1" ht="12.75" customHeight="1" x14ac:dyDescent="0.2">
      <c r="A4" s="102" t="s">
        <v>532</v>
      </c>
      <c r="B4" s="343" t="s">
        <v>183</v>
      </c>
      <c r="C4" s="89" t="s">
        <v>533</v>
      </c>
      <c r="D4" s="355">
        <v>192</v>
      </c>
      <c r="E4" s="340"/>
      <c r="F4" s="687"/>
      <c r="G4" s="667"/>
      <c r="H4" s="688"/>
      <c r="I4" s="707"/>
    </row>
    <row r="5" spans="1:9" s="371" customFormat="1" ht="12.75" customHeight="1" x14ac:dyDescent="0.2">
      <c r="A5" s="102" t="s">
        <v>532</v>
      </c>
      <c r="B5" s="343" t="s">
        <v>183</v>
      </c>
      <c r="C5" s="89" t="s">
        <v>533</v>
      </c>
      <c r="D5" s="355">
        <v>197</v>
      </c>
      <c r="E5" s="340"/>
      <c r="F5" s="687"/>
      <c r="G5" s="667"/>
      <c r="H5" s="688"/>
      <c r="I5" s="707"/>
    </row>
    <row r="6" spans="1:9" s="371" customFormat="1" ht="12.75" customHeight="1" x14ac:dyDescent="0.2">
      <c r="A6" s="102" t="s">
        <v>532</v>
      </c>
      <c r="B6" s="343" t="s">
        <v>183</v>
      </c>
      <c r="C6" s="89" t="s">
        <v>533</v>
      </c>
      <c r="D6" s="355">
        <v>202</v>
      </c>
      <c r="E6" s="340"/>
      <c r="F6" s="687"/>
      <c r="G6" s="667"/>
      <c r="H6" s="688"/>
      <c r="I6" s="707"/>
    </row>
    <row r="7" spans="1:9" s="371" customFormat="1" ht="12.75" customHeight="1" x14ac:dyDescent="0.2">
      <c r="A7" s="102" t="s">
        <v>532</v>
      </c>
      <c r="B7" s="343" t="s">
        <v>183</v>
      </c>
      <c r="C7" s="89" t="s">
        <v>533</v>
      </c>
      <c r="D7" s="355">
        <v>207</v>
      </c>
      <c r="E7" s="340"/>
      <c r="F7" s="687"/>
      <c r="G7" s="667"/>
      <c r="H7" s="688"/>
      <c r="I7" s="707"/>
    </row>
    <row r="8" spans="1:9" s="371" customFormat="1" ht="12.75" customHeight="1" x14ac:dyDescent="0.2">
      <c r="A8" s="354"/>
      <c r="B8" s="343"/>
      <c r="C8" s="372"/>
      <c r="D8" s="357"/>
      <c r="E8" s="340"/>
      <c r="F8" s="32"/>
      <c r="G8" s="90"/>
      <c r="H8" s="345"/>
      <c r="I8" s="341"/>
    </row>
    <row r="9" spans="1:9" s="371" customFormat="1" ht="12.75" customHeight="1" x14ac:dyDescent="0.2">
      <c r="A9" s="102" t="s">
        <v>534</v>
      </c>
      <c r="B9" s="343" t="s">
        <v>183</v>
      </c>
      <c r="C9" s="89" t="s">
        <v>535</v>
      </c>
      <c r="D9" s="355">
        <v>187</v>
      </c>
      <c r="E9" s="340"/>
      <c r="F9" s="687">
        <f>SUM(E9:E13)</f>
        <v>0</v>
      </c>
      <c r="G9" s="667">
        <f>ROUND(I9*0.6,2)</f>
        <v>15600</v>
      </c>
      <c r="H9" s="688">
        <f>F9*G9</f>
        <v>0</v>
      </c>
      <c r="I9" s="707">
        <v>26000</v>
      </c>
    </row>
    <row r="10" spans="1:9" s="371" customFormat="1" ht="12.75" customHeight="1" x14ac:dyDescent="0.2">
      <c r="A10" s="102" t="s">
        <v>534</v>
      </c>
      <c r="B10" s="343" t="s">
        <v>183</v>
      </c>
      <c r="C10" s="89" t="s">
        <v>535</v>
      </c>
      <c r="D10" s="355">
        <v>192</v>
      </c>
      <c r="E10" s="340"/>
      <c r="F10" s="687"/>
      <c r="G10" s="667"/>
      <c r="H10" s="688"/>
      <c r="I10" s="707"/>
    </row>
    <row r="11" spans="1:9" s="371" customFormat="1" ht="12.75" customHeight="1" x14ac:dyDescent="0.2">
      <c r="A11" s="102" t="s">
        <v>534</v>
      </c>
      <c r="B11" s="343" t="s">
        <v>183</v>
      </c>
      <c r="C11" s="89" t="s">
        <v>535</v>
      </c>
      <c r="D11" s="355">
        <v>197</v>
      </c>
      <c r="E11" s="340"/>
      <c r="F11" s="687"/>
      <c r="G11" s="667"/>
      <c r="H11" s="688"/>
      <c r="I11" s="707"/>
    </row>
    <row r="12" spans="1:9" s="371" customFormat="1" ht="12.75" customHeight="1" x14ac:dyDescent="0.2">
      <c r="A12" s="102" t="s">
        <v>534</v>
      </c>
      <c r="B12" s="343" t="s">
        <v>183</v>
      </c>
      <c r="C12" s="89" t="s">
        <v>535</v>
      </c>
      <c r="D12" s="355">
        <v>202</v>
      </c>
      <c r="E12" s="340"/>
      <c r="F12" s="687"/>
      <c r="G12" s="667"/>
      <c r="H12" s="688"/>
      <c r="I12" s="707"/>
    </row>
    <row r="13" spans="1:9" s="371" customFormat="1" ht="12.75" customHeight="1" x14ac:dyDescent="0.2">
      <c r="A13" s="102" t="s">
        <v>534</v>
      </c>
      <c r="B13" s="343" t="s">
        <v>183</v>
      </c>
      <c r="C13" s="89" t="s">
        <v>535</v>
      </c>
      <c r="D13" s="355">
        <v>207</v>
      </c>
      <c r="E13" s="340"/>
      <c r="F13" s="687"/>
      <c r="G13" s="667"/>
      <c r="H13" s="688"/>
      <c r="I13" s="707"/>
    </row>
    <row r="14" spans="1:9" s="371" customFormat="1" ht="12.75" customHeight="1" x14ac:dyDescent="0.2">
      <c r="A14" s="354"/>
      <c r="B14" s="343"/>
      <c r="C14" s="372"/>
      <c r="D14" s="357"/>
      <c r="E14" s="340"/>
      <c r="F14" s="32"/>
      <c r="G14" s="90"/>
      <c r="H14" s="345"/>
      <c r="I14" s="341"/>
    </row>
    <row r="15" spans="1:9" s="371" customFormat="1" ht="12.75" customHeight="1" x14ac:dyDescent="0.2">
      <c r="A15" s="354" t="s">
        <v>187</v>
      </c>
      <c r="B15" s="343" t="s">
        <v>183</v>
      </c>
      <c r="C15" s="356" t="s">
        <v>536</v>
      </c>
      <c r="D15" s="357">
        <v>171</v>
      </c>
      <c r="E15" s="340"/>
      <c r="F15" s="687">
        <f>SUM(E15:E19)</f>
        <v>0</v>
      </c>
      <c r="G15" s="667">
        <f>ROUND(I15*0.6,2)</f>
        <v>11700</v>
      </c>
      <c r="H15" s="688">
        <f>F15*G15</f>
        <v>0</v>
      </c>
      <c r="I15" s="707">
        <v>19500</v>
      </c>
    </row>
    <row r="16" spans="1:9" s="371" customFormat="1" ht="12.75" customHeight="1" x14ac:dyDescent="0.2">
      <c r="A16" s="354" t="s">
        <v>187</v>
      </c>
      <c r="B16" s="343" t="s">
        <v>183</v>
      </c>
      <c r="C16" s="356" t="s">
        <v>536</v>
      </c>
      <c r="D16" s="357">
        <v>176</v>
      </c>
      <c r="E16" s="340"/>
      <c r="F16" s="687"/>
      <c r="G16" s="667"/>
      <c r="H16" s="688"/>
      <c r="I16" s="707"/>
    </row>
    <row r="17" spans="1:9" s="371" customFormat="1" ht="12.75" customHeight="1" x14ac:dyDescent="0.2">
      <c r="A17" s="354" t="s">
        <v>187</v>
      </c>
      <c r="B17" s="343" t="s">
        <v>183</v>
      </c>
      <c r="C17" s="356" t="s">
        <v>536</v>
      </c>
      <c r="D17" s="357">
        <v>181</v>
      </c>
      <c r="E17" s="340"/>
      <c r="F17" s="687"/>
      <c r="G17" s="667"/>
      <c r="H17" s="688"/>
      <c r="I17" s="707"/>
    </row>
    <row r="18" spans="1:9" s="371" customFormat="1" ht="12.75" customHeight="1" x14ac:dyDescent="0.2">
      <c r="A18" s="354" t="s">
        <v>187</v>
      </c>
      <c r="B18" s="343" t="s">
        <v>183</v>
      </c>
      <c r="C18" s="356" t="s">
        <v>536</v>
      </c>
      <c r="D18" s="357">
        <v>186</v>
      </c>
      <c r="E18" s="340"/>
      <c r="F18" s="687"/>
      <c r="G18" s="667"/>
      <c r="H18" s="688"/>
      <c r="I18" s="707"/>
    </row>
    <row r="19" spans="1:9" s="371" customFormat="1" x14ac:dyDescent="0.2">
      <c r="A19" s="354" t="s">
        <v>187</v>
      </c>
      <c r="B19" s="343" t="s">
        <v>183</v>
      </c>
      <c r="C19" s="356" t="s">
        <v>536</v>
      </c>
      <c r="D19" s="357">
        <v>191</v>
      </c>
      <c r="E19" s="340"/>
      <c r="F19" s="687"/>
      <c r="G19" s="667"/>
      <c r="H19" s="688"/>
      <c r="I19" s="707"/>
    </row>
    <row r="20" spans="1:9" s="371" customFormat="1" x14ac:dyDescent="0.2">
      <c r="A20" s="354"/>
      <c r="B20" s="343"/>
      <c r="C20" s="372"/>
      <c r="D20" s="357"/>
      <c r="E20" s="340"/>
      <c r="F20" s="32"/>
      <c r="G20" s="90"/>
      <c r="H20" s="345"/>
      <c r="I20" s="341"/>
    </row>
    <row r="21" spans="1:9" s="371" customFormat="1" ht="12.75" customHeight="1" x14ac:dyDescent="0.2">
      <c r="A21" s="358" t="s">
        <v>537</v>
      </c>
      <c r="B21" s="343" t="s">
        <v>188</v>
      </c>
      <c r="C21" s="356" t="s">
        <v>538</v>
      </c>
      <c r="D21" s="357">
        <v>182</v>
      </c>
      <c r="E21" s="367"/>
      <c r="F21" s="687">
        <f>SUM(E21:E26)</f>
        <v>0</v>
      </c>
      <c r="G21" s="667">
        <f>ROUND(I21*0.6,2)</f>
        <v>11100</v>
      </c>
      <c r="H21" s="688">
        <f>F21*G21</f>
        <v>0</v>
      </c>
      <c r="I21" s="707">
        <v>18500</v>
      </c>
    </row>
    <row r="22" spans="1:9" s="371" customFormat="1" ht="12.75" customHeight="1" x14ac:dyDescent="0.2">
      <c r="A22" s="358" t="s">
        <v>537</v>
      </c>
      <c r="B22" s="343" t="s">
        <v>188</v>
      </c>
      <c r="C22" s="356" t="s">
        <v>538</v>
      </c>
      <c r="D22" s="357">
        <v>187</v>
      </c>
      <c r="E22" s="367"/>
      <c r="F22" s="687"/>
      <c r="G22" s="667"/>
      <c r="H22" s="688"/>
      <c r="I22" s="707"/>
    </row>
    <row r="23" spans="1:9" s="371" customFormat="1" ht="12.75" customHeight="1" x14ac:dyDescent="0.2">
      <c r="A23" s="358" t="s">
        <v>537</v>
      </c>
      <c r="B23" s="343" t="s">
        <v>188</v>
      </c>
      <c r="C23" s="356" t="s">
        <v>538</v>
      </c>
      <c r="D23" s="357">
        <v>192</v>
      </c>
      <c r="E23" s="367"/>
      <c r="F23" s="687"/>
      <c r="G23" s="667"/>
      <c r="H23" s="688"/>
      <c r="I23" s="707"/>
    </row>
    <row r="24" spans="1:9" s="371" customFormat="1" ht="12.75" customHeight="1" x14ac:dyDescent="0.2">
      <c r="A24" s="358" t="s">
        <v>537</v>
      </c>
      <c r="B24" s="343" t="s">
        <v>188</v>
      </c>
      <c r="C24" s="356" t="s">
        <v>538</v>
      </c>
      <c r="D24" s="357">
        <v>197</v>
      </c>
      <c r="E24" s="367"/>
      <c r="F24" s="687"/>
      <c r="G24" s="667"/>
      <c r="H24" s="688"/>
      <c r="I24" s="707"/>
    </row>
    <row r="25" spans="1:9" s="371" customFormat="1" ht="12.75" customHeight="1" x14ac:dyDescent="0.2">
      <c r="A25" s="358" t="s">
        <v>537</v>
      </c>
      <c r="B25" s="343" t="s">
        <v>188</v>
      </c>
      <c r="C25" s="356" t="s">
        <v>538</v>
      </c>
      <c r="D25" s="357">
        <v>202</v>
      </c>
      <c r="E25" s="367"/>
      <c r="F25" s="687"/>
      <c r="G25" s="667"/>
      <c r="H25" s="688"/>
      <c r="I25" s="707"/>
    </row>
    <row r="26" spans="1:9" s="371" customFormat="1" ht="12.75" customHeight="1" x14ac:dyDescent="0.2">
      <c r="A26" s="358" t="s">
        <v>537</v>
      </c>
      <c r="B26" s="343" t="s">
        <v>188</v>
      </c>
      <c r="C26" s="356" t="s">
        <v>538</v>
      </c>
      <c r="D26" s="357">
        <v>207</v>
      </c>
      <c r="E26" s="367"/>
      <c r="F26" s="687"/>
      <c r="G26" s="667"/>
      <c r="H26" s="688"/>
      <c r="I26" s="707"/>
    </row>
    <row r="27" spans="1:9" s="371" customFormat="1" ht="15" customHeight="1" x14ac:dyDescent="0.2">
      <c r="A27" s="358"/>
      <c r="B27" s="343"/>
      <c r="C27" s="356"/>
      <c r="D27" s="356"/>
      <c r="E27" s="340"/>
      <c r="F27" s="32"/>
      <c r="G27" s="91"/>
      <c r="H27" s="373"/>
      <c r="I27" s="342"/>
    </row>
    <row r="28" spans="1:9" s="371" customFormat="1" ht="15" customHeight="1" x14ac:dyDescent="0.2">
      <c r="A28" s="358" t="s">
        <v>539</v>
      </c>
      <c r="B28" s="343" t="s">
        <v>188</v>
      </c>
      <c r="C28" s="356" t="s">
        <v>540</v>
      </c>
      <c r="D28" s="357">
        <v>182</v>
      </c>
      <c r="E28" s="340"/>
      <c r="F28" s="672">
        <f>SUM(E28:E33)</f>
        <v>0</v>
      </c>
      <c r="G28" s="699">
        <f>ROUND(I28*0.6,2)</f>
        <v>11100</v>
      </c>
      <c r="H28" s="668">
        <f>F28*G28</f>
        <v>0</v>
      </c>
      <c r="I28" s="689">
        <v>18500</v>
      </c>
    </row>
    <row r="29" spans="1:9" s="371" customFormat="1" ht="15" customHeight="1" x14ac:dyDescent="0.2">
      <c r="A29" s="358" t="s">
        <v>539</v>
      </c>
      <c r="B29" s="343" t="s">
        <v>188</v>
      </c>
      <c r="C29" s="356" t="s">
        <v>540</v>
      </c>
      <c r="D29" s="357">
        <v>187</v>
      </c>
      <c r="E29" s="340"/>
      <c r="F29" s="673"/>
      <c r="G29" s="700"/>
      <c r="H29" s="669"/>
      <c r="I29" s="681"/>
    </row>
    <row r="30" spans="1:9" s="371" customFormat="1" ht="15" customHeight="1" x14ac:dyDescent="0.2">
      <c r="A30" s="358" t="s">
        <v>539</v>
      </c>
      <c r="B30" s="343" t="s">
        <v>188</v>
      </c>
      <c r="C30" s="356" t="s">
        <v>540</v>
      </c>
      <c r="D30" s="357">
        <v>192</v>
      </c>
      <c r="E30" s="340"/>
      <c r="F30" s="673"/>
      <c r="G30" s="700"/>
      <c r="H30" s="669"/>
      <c r="I30" s="681"/>
    </row>
    <row r="31" spans="1:9" s="371" customFormat="1" ht="15" customHeight="1" x14ac:dyDescent="0.2">
      <c r="A31" s="358" t="s">
        <v>539</v>
      </c>
      <c r="B31" s="343" t="s">
        <v>188</v>
      </c>
      <c r="C31" s="356" t="s">
        <v>540</v>
      </c>
      <c r="D31" s="357">
        <v>197</v>
      </c>
      <c r="E31" s="340"/>
      <c r="F31" s="673"/>
      <c r="G31" s="700"/>
      <c r="H31" s="669"/>
      <c r="I31" s="681"/>
    </row>
    <row r="32" spans="1:9" s="371" customFormat="1" ht="15" customHeight="1" x14ac:dyDescent="0.2">
      <c r="A32" s="358" t="s">
        <v>539</v>
      </c>
      <c r="B32" s="343" t="s">
        <v>188</v>
      </c>
      <c r="C32" s="356" t="s">
        <v>540</v>
      </c>
      <c r="D32" s="357">
        <v>202</v>
      </c>
      <c r="E32" s="340"/>
      <c r="F32" s="673"/>
      <c r="G32" s="700"/>
      <c r="H32" s="669"/>
      <c r="I32" s="681"/>
    </row>
    <row r="33" spans="1:9" s="371" customFormat="1" ht="15" customHeight="1" x14ac:dyDescent="0.2">
      <c r="A33" s="358" t="s">
        <v>539</v>
      </c>
      <c r="B33" s="343" t="s">
        <v>188</v>
      </c>
      <c r="C33" s="356" t="s">
        <v>540</v>
      </c>
      <c r="D33" s="357">
        <v>207</v>
      </c>
      <c r="E33" s="340"/>
      <c r="F33" s="674"/>
      <c r="G33" s="701"/>
      <c r="H33" s="670"/>
      <c r="I33" s="682"/>
    </row>
    <row r="34" spans="1:9" s="371" customFormat="1" ht="12.75" customHeight="1" x14ac:dyDescent="0.2">
      <c r="A34" s="354"/>
      <c r="B34" s="367"/>
      <c r="C34" s="357"/>
      <c r="D34" s="367"/>
      <c r="E34" s="368"/>
      <c r="F34" s="374"/>
      <c r="G34" s="375"/>
      <c r="H34" s="375"/>
      <c r="I34" s="376"/>
    </row>
    <row r="35" spans="1:9" s="371" customFormat="1" ht="15" customHeight="1" x14ac:dyDescent="0.2">
      <c r="A35" s="358" t="s">
        <v>649</v>
      </c>
      <c r="B35" s="343" t="s">
        <v>188</v>
      </c>
      <c r="C35" s="356" t="s">
        <v>650</v>
      </c>
      <c r="D35" s="357">
        <v>197</v>
      </c>
      <c r="E35" s="340"/>
      <c r="F35" s="672">
        <f>SUM(E35:E37)</f>
        <v>0</v>
      </c>
      <c r="G35" s="667">
        <v>11100</v>
      </c>
      <c r="H35" s="668">
        <f>F35*G35</f>
        <v>0</v>
      </c>
      <c r="I35" s="671">
        <v>18500</v>
      </c>
    </row>
    <row r="36" spans="1:9" s="371" customFormat="1" ht="15" customHeight="1" x14ac:dyDescent="0.2">
      <c r="A36" s="358" t="s">
        <v>649</v>
      </c>
      <c r="B36" s="343" t="s">
        <v>188</v>
      </c>
      <c r="C36" s="356" t="s">
        <v>650</v>
      </c>
      <c r="D36" s="357">
        <v>202</v>
      </c>
      <c r="E36" s="340"/>
      <c r="F36" s="673"/>
      <c r="G36" s="667"/>
      <c r="H36" s="669"/>
      <c r="I36" s="671"/>
    </row>
    <row r="37" spans="1:9" s="371" customFormat="1" ht="15" customHeight="1" x14ac:dyDescent="0.2">
      <c r="A37" s="358" t="s">
        <v>649</v>
      </c>
      <c r="B37" s="343" t="s">
        <v>188</v>
      </c>
      <c r="C37" s="356" t="s">
        <v>650</v>
      </c>
      <c r="D37" s="357">
        <v>207</v>
      </c>
      <c r="E37" s="340"/>
      <c r="F37" s="674"/>
      <c r="G37" s="667"/>
      <c r="H37" s="670"/>
      <c r="I37" s="671"/>
    </row>
    <row r="38" spans="1:9" s="371" customFormat="1" ht="15" customHeight="1" x14ac:dyDescent="0.2">
      <c r="A38" s="358"/>
      <c r="B38" s="343"/>
      <c r="C38" s="356"/>
      <c r="D38" s="357"/>
      <c r="E38" s="340"/>
      <c r="F38" s="461"/>
      <c r="G38" s="462"/>
      <c r="H38" s="460"/>
      <c r="I38" s="463"/>
    </row>
    <row r="39" spans="1:9" s="371" customFormat="1" ht="12.75" customHeight="1" x14ac:dyDescent="0.2">
      <c r="A39" s="354" t="s">
        <v>607</v>
      </c>
      <c r="B39" s="343" t="s">
        <v>188</v>
      </c>
      <c r="C39" s="357" t="s">
        <v>629</v>
      </c>
      <c r="D39" s="357">
        <v>171</v>
      </c>
      <c r="E39" s="368"/>
      <c r="F39" s="672">
        <f>SUM(E39:E43)</f>
        <v>0</v>
      </c>
      <c r="G39" s="667">
        <f>ROUND(I39*0.6,2)</f>
        <v>7740</v>
      </c>
      <c r="H39" s="688">
        <f>F39*G39</f>
        <v>0</v>
      </c>
      <c r="I39" s="671">
        <v>12900</v>
      </c>
    </row>
    <row r="40" spans="1:9" s="371" customFormat="1" ht="12.75" customHeight="1" x14ac:dyDescent="0.2">
      <c r="A40" s="354" t="s">
        <v>607</v>
      </c>
      <c r="B40" s="343" t="s">
        <v>188</v>
      </c>
      <c r="C40" s="357" t="s">
        <v>629</v>
      </c>
      <c r="D40" s="357">
        <v>176</v>
      </c>
      <c r="E40" s="368"/>
      <c r="F40" s="673"/>
      <c r="G40" s="667"/>
      <c r="H40" s="688"/>
      <c r="I40" s="671"/>
    </row>
    <row r="41" spans="1:9" s="371" customFormat="1" ht="12.75" customHeight="1" x14ac:dyDescent="0.2">
      <c r="A41" s="354" t="s">
        <v>607</v>
      </c>
      <c r="B41" s="343" t="s">
        <v>188</v>
      </c>
      <c r="C41" s="357" t="s">
        <v>629</v>
      </c>
      <c r="D41" s="357">
        <v>181</v>
      </c>
      <c r="E41" s="368"/>
      <c r="F41" s="673"/>
      <c r="G41" s="667"/>
      <c r="H41" s="688"/>
      <c r="I41" s="671"/>
    </row>
    <row r="42" spans="1:9" s="371" customFormat="1" ht="12.75" customHeight="1" x14ac:dyDescent="0.2">
      <c r="A42" s="354" t="s">
        <v>607</v>
      </c>
      <c r="B42" s="343" t="s">
        <v>188</v>
      </c>
      <c r="C42" s="357" t="s">
        <v>629</v>
      </c>
      <c r="D42" s="357">
        <v>186</v>
      </c>
      <c r="E42" s="368"/>
      <c r="F42" s="673"/>
      <c r="G42" s="667"/>
      <c r="H42" s="688"/>
      <c r="I42" s="671"/>
    </row>
    <row r="43" spans="1:9" s="371" customFormat="1" ht="12.75" customHeight="1" x14ac:dyDescent="0.2">
      <c r="A43" s="354" t="s">
        <v>607</v>
      </c>
      <c r="B43" s="343" t="s">
        <v>188</v>
      </c>
      <c r="C43" s="357" t="s">
        <v>629</v>
      </c>
      <c r="D43" s="357">
        <v>191</v>
      </c>
      <c r="E43" s="368"/>
      <c r="F43" s="674"/>
      <c r="G43" s="667"/>
      <c r="H43" s="688"/>
      <c r="I43" s="671"/>
    </row>
    <row r="44" spans="1:9" s="371" customFormat="1" ht="12.75" customHeight="1" x14ac:dyDescent="0.2">
      <c r="A44" s="354"/>
      <c r="B44" s="367"/>
      <c r="C44" s="357"/>
      <c r="D44" s="367"/>
      <c r="E44" s="368"/>
      <c r="F44" s="374"/>
      <c r="G44" s="375"/>
      <c r="H44" s="375"/>
      <c r="I44" s="376"/>
    </row>
    <row r="45" spans="1:9" s="371" customFormat="1" ht="12.75" customHeight="1" x14ac:dyDescent="0.2">
      <c r="A45" s="354" t="s">
        <v>608</v>
      </c>
      <c r="B45" s="343" t="s">
        <v>188</v>
      </c>
      <c r="C45" s="372" t="s">
        <v>626</v>
      </c>
      <c r="D45" s="357">
        <v>171</v>
      </c>
      <c r="E45" s="340"/>
      <c r="F45" s="687">
        <f>SUM(E45:E49)</f>
        <v>0</v>
      </c>
      <c r="G45" s="667">
        <f>ROUND(I45*0.6,2)</f>
        <v>5940</v>
      </c>
      <c r="H45" s="688">
        <f>F45*G45</f>
        <v>0</v>
      </c>
      <c r="I45" s="707">
        <v>9900</v>
      </c>
    </row>
    <row r="46" spans="1:9" s="371" customFormat="1" ht="12.75" customHeight="1" x14ac:dyDescent="0.2">
      <c r="A46" s="354" t="s">
        <v>608</v>
      </c>
      <c r="B46" s="343" t="s">
        <v>188</v>
      </c>
      <c r="C46" s="372" t="s">
        <v>626</v>
      </c>
      <c r="D46" s="357">
        <v>176</v>
      </c>
      <c r="E46" s="340"/>
      <c r="F46" s="687"/>
      <c r="G46" s="667"/>
      <c r="H46" s="688"/>
      <c r="I46" s="707"/>
    </row>
    <row r="47" spans="1:9" s="371" customFormat="1" ht="12.75" customHeight="1" x14ac:dyDescent="0.2">
      <c r="A47" s="354" t="s">
        <v>608</v>
      </c>
      <c r="B47" s="343" t="s">
        <v>188</v>
      </c>
      <c r="C47" s="372" t="s">
        <v>626</v>
      </c>
      <c r="D47" s="357">
        <v>181</v>
      </c>
      <c r="E47" s="340"/>
      <c r="F47" s="687"/>
      <c r="G47" s="667"/>
      <c r="H47" s="688"/>
      <c r="I47" s="707"/>
    </row>
    <row r="48" spans="1:9" s="371" customFormat="1" ht="12.75" customHeight="1" x14ac:dyDescent="0.2">
      <c r="A48" s="354" t="s">
        <v>608</v>
      </c>
      <c r="B48" s="343" t="s">
        <v>188</v>
      </c>
      <c r="C48" s="372" t="s">
        <v>626</v>
      </c>
      <c r="D48" s="357">
        <v>186</v>
      </c>
      <c r="E48" s="340"/>
      <c r="F48" s="687"/>
      <c r="G48" s="667"/>
      <c r="H48" s="688"/>
      <c r="I48" s="707"/>
    </row>
    <row r="49" spans="1:9" s="371" customFormat="1" ht="12.75" customHeight="1" x14ac:dyDescent="0.2">
      <c r="A49" s="354" t="s">
        <v>608</v>
      </c>
      <c r="B49" s="343" t="s">
        <v>188</v>
      </c>
      <c r="C49" s="372" t="s">
        <v>626</v>
      </c>
      <c r="D49" s="357">
        <v>191</v>
      </c>
      <c r="E49" s="340"/>
      <c r="F49" s="687"/>
      <c r="G49" s="667"/>
      <c r="H49" s="688"/>
      <c r="I49" s="707"/>
    </row>
    <row r="50" spans="1:9" s="371" customFormat="1" ht="12.75" customHeight="1" x14ac:dyDescent="0.2">
      <c r="A50" s="354"/>
      <c r="B50" s="367"/>
      <c r="C50" s="357"/>
      <c r="D50" s="367"/>
      <c r="E50" s="368"/>
      <c r="F50" s="374"/>
      <c r="G50" s="375"/>
      <c r="H50" s="375"/>
      <c r="I50" s="376"/>
    </row>
    <row r="51" spans="1:9" s="381" customFormat="1" ht="12.75" customHeight="1" x14ac:dyDescent="0.2">
      <c r="A51" s="354" t="s">
        <v>611</v>
      </c>
      <c r="B51" s="343" t="s">
        <v>188</v>
      </c>
      <c r="C51" s="372" t="s">
        <v>631</v>
      </c>
      <c r="D51" s="357">
        <v>171</v>
      </c>
      <c r="E51" s="343"/>
      <c r="F51" s="683">
        <f>SUM(E51:E55)</f>
        <v>0</v>
      </c>
      <c r="G51" s="684">
        <f>ROUND(I51*0.6,2)</f>
        <v>5940</v>
      </c>
      <c r="H51" s="685">
        <f>F51*G51</f>
        <v>0</v>
      </c>
      <c r="I51" s="686">
        <v>9900</v>
      </c>
    </row>
    <row r="52" spans="1:9" s="381" customFormat="1" ht="12.75" customHeight="1" x14ac:dyDescent="0.2">
      <c r="A52" s="354" t="s">
        <v>611</v>
      </c>
      <c r="B52" s="343" t="s">
        <v>188</v>
      </c>
      <c r="C52" s="372" t="s">
        <v>631</v>
      </c>
      <c r="D52" s="357">
        <v>176</v>
      </c>
      <c r="E52" s="343"/>
      <c r="F52" s="683"/>
      <c r="G52" s="684"/>
      <c r="H52" s="685"/>
      <c r="I52" s="686"/>
    </row>
    <row r="53" spans="1:9" s="381" customFormat="1" ht="12.75" customHeight="1" x14ac:dyDescent="0.2">
      <c r="A53" s="354" t="s">
        <v>611</v>
      </c>
      <c r="B53" s="343" t="s">
        <v>188</v>
      </c>
      <c r="C53" s="372" t="s">
        <v>631</v>
      </c>
      <c r="D53" s="357">
        <v>181</v>
      </c>
      <c r="E53" s="343"/>
      <c r="F53" s="683"/>
      <c r="G53" s="684"/>
      <c r="H53" s="685"/>
      <c r="I53" s="686"/>
    </row>
    <row r="54" spans="1:9" s="381" customFormat="1" ht="12.75" customHeight="1" x14ac:dyDescent="0.2">
      <c r="A54" s="354" t="s">
        <v>611</v>
      </c>
      <c r="B54" s="343" t="s">
        <v>188</v>
      </c>
      <c r="C54" s="372" t="s">
        <v>631</v>
      </c>
      <c r="D54" s="357">
        <v>186</v>
      </c>
      <c r="E54" s="343"/>
      <c r="F54" s="683"/>
      <c r="G54" s="684"/>
      <c r="H54" s="685"/>
      <c r="I54" s="686"/>
    </row>
    <row r="55" spans="1:9" s="381" customFormat="1" ht="12.75" customHeight="1" x14ac:dyDescent="0.2">
      <c r="A55" s="354" t="s">
        <v>611</v>
      </c>
      <c r="B55" s="343" t="s">
        <v>188</v>
      </c>
      <c r="C55" s="372" t="s">
        <v>631</v>
      </c>
      <c r="D55" s="357">
        <v>191</v>
      </c>
      <c r="E55" s="343"/>
      <c r="F55" s="683"/>
      <c r="G55" s="684"/>
      <c r="H55" s="685"/>
      <c r="I55" s="686"/>
    </row>
    <row r="56" spans="1:9" s="371" customFormat="1" ht="12.75" customHeight="1" x14ac:dyDescent="0.2">
      <c r="A56" s="354"/>
      <c r="B56" s="343"/>
      <c r="C56" s="372"/>
      <c r="D56" s="357"/>
      <c r="E56" s="340"/>
      <c r="F56" s="438"/>
      <c r="G56" s="439"/>
      <c r="H56" s="442"/>
      <c r="I56" s="440"/>
    </row>
    <row r="57" spans="1:9" s="371" customFormat="1" ht="12.75" customHeight="1" x14ac:dyDescent="0.2">
      <c r="A57" s="359" t="s">
        <v>609</v>
      </c>
      <c r="B57" s="343" t="s">
        <v>188</v>
      </c>
      <c r="C57" s="372" t="s">
        <v>627</v>
      </c>
      <c r="D57" s="357">
        <v>182</v>
      </c>
      <c r="E57" s="340"/>
      <c r="F57" s="687">
        <f>SUM(E57:E61)</f>
        <v>0</v>
      </c>
      <c r="G57" s="667">
        <f>ROUND(I57*0.6,2)</f>
        <v>5940</v>
      </c>
      <c r="H57" s="688">
        <f>F57*G57</f>
        <v>0</v>
      </c>
      <c r="I57" s="707">
        <v>9900</v>
      </c>
    </row>
    <row r="58" spans="1:9" s="371" customFormat="1" ht="12.75" customHeight="1" x14ac:dyDescent="0.2">
      <c r="A58" s="359" t="s">
        <v>609</v>
      </c>
      <c r="B58" s="343" t="s">
        <v>188</v>
      </c>
      <c r="C58" s="372" t="s">
        <v>627</v>
      </c>
      <c r="D58" s="357">
        <v>187</v>
      </c>
      <c r="E58" s="340"/>
      <c r="F58" s="687"/>
      <c r="G58" s="667"/>
      <c r="H58" s="688"/>
      <c r="I58" s="707"/>
    </row>
    <row r="59" spans="1:9" s="371" customFormat="1" ht="12.75" customHeight="1" x14ac:dyDescent="0.2">
      <c r="A59" s="359" t="s">
        <v>609</v>
      </c>
      <c r="B59" s="343" t="s">
        <v>188</v>
      </c>
      <c r="C59" s="372" t="s">
        <v>627</v>
      </c>
      <c r="D59" s="357">
        <v>192</v>
      </c>
      <c r="E59" s="340"/>
      <c r="F59" s="687"/>
      <c r="G59" s="667"/>
      <c r="H59" s="688"/>
      <c r="I59" s="707"/>
    </row>
    <row r="60" spans="1:9" s="371" customFormat="1" ht="12.75" customHeight="1" x14ac:dyDescent="0.2">
      <c r="A60" s="359" t="s">
        <v>609</v>
      </c>
      <c r="B60" s="343" t="s">
        <v>188</v>
      </c>
      <c r="C60" s="372" t="s">
        <v>627</v>
      </c>
      <c r="D60" s="357">
        <v>197</v>
      </c>
      <c r="E60" s="340"/>
      <c r="F60" s="687"/>
      <c r="G60" s="667"/>
      <c r="H60" s="688"/>
      <c r="I60" s="707"/>
    </row>
    <row r="61" spans="1:9" s="371" customFormat="1" ht="12.75" customHeight="1" x14ac:dyDescent="0.2">
      <c r="A61" s="359" t="s">
        <v>609</v>
      </c>
      <c r="B61" s="343" t="s">
        <v>188</v>
      </c>
      <c r="C61" s="372" t="s">
        <v>627</v>
      </c>
      <c r="D61" s="357">
        <v>202</v>
      </c>
      <c r="E61" s="340"/>
      <c r="F61" s="687"/>
      <c r="G61" s="667"/>
      <c r="H61" s="688"/>
      <c r="I61" s="707"/>
    </row>
    <row r="62" spans="1:9" s="371" customFormat="1" ht="12.75" customHeight="1" x14ac:dyDescent="0.2">
      <c r="A62" s="354"/>
      <c r="B62" s="367"/>
      <c r="C62" s="357"/>
      <c r="D62" s="367"/>
      <c r="E62" s="368"/>
      <c r="F62" s="374"/>
      <c r="G62" s="375"/>
      <c r="H62" s="375"/>
      <c r="I62" s="376"/>
    </row>
    <row r="63" spans="1:9" s="371" customFormat="1" ht="12.75" customHeight="1" x14ac:dyDescent="0.2">
      <c r="A63" s="359" t="s">
        <v>610</v>
      </c>
      <c r="B63" s="343" t="s">
        <v>188</v>
      </c>
      <c r="C63" s="372" t="s">
        <v>628</v>
      </c>
      <c r="D63" s="357">
        <v>187</v>
      </c>
      <c r="E63" s="340"/>
      <c r="F63" s="687">
        <f>SUM(E63:E67)</f>
        <v>0</v>
      </c>
      <c r="G63" s="667">
        <f>ROUND(I63*0.6,2)</f>
        <v>5940</v>
      </c>
      <c r="H63" s="688">
        <f>F63*G63</f>
        <v>0</v>
      </c>
      <c r="I63" s="707">
        <v>9900</v>
      </c>
    </row>
    <row r="64" spans="1:9" s="371" customFormat="1" ht="12.75" customHeight="1" x14ac:dyDescent="0.2">
      <c r="A64" s="359" t="s">
        <v>610</v>
      </c>
      <c r="B64" s="343" t="s">
        <v>188</v>
      </c>
      <c r="C64" s="372" t="s">
        <v>628</v>
      </c>
      <c r="D64" s="357">
        <v>192</v>
      </c>
      <c r="E64" s="340"/>
      <c r="F64" s="687"/>
      <c r="G64" s="667"/>
      <c r="H64" s="688"/>
      <c r="I64" s="707"/>
    </row>
    <row r="65" spans="1:9" s="371" customFormat="1" ht="12.75" customHeight="1" x14ac:dyDescent="0.2">
      <c r="A65" s="359" t="s">
        <v>610</v>
      </c>
      <c r="B65" s="343" t="s">
        <v>188</v>
      </c>
      <c r="C65" s="372" t="s">
        <v>628</v>
      </c>
      <c r="D65" s="357">
        <v>197</v>
      </c>
      <c r="E65" s="340"/>
      <c r="F65" s="687"/>
      <c r="G65" s="667"/>
      <c r="H65" s="688"/>
      <c r="I65" s="707"/>
    </row>
    <row r="66" spans="1:9" s="371" customFormat="1" ht="12.75" customHeight="1" x14ac:dyDescent="0.2">
      <c r="A66" s="359" t="s">
        <v>610</v>
      </c>
      <c r="B66" s="343" t="s">
        <v>188</v>
      </c>
      <c r="C66" s="372" t="s">
        <v>628</v>
      </c>
      <c r="D66" s="357">
        <v>202</v>
      </c>
      <c r="E66" s="340"/>
      <c r="F66" s="687"/>
      <c r="G66" s="667"/>
      <c r="H66" s="688"/>
      <c r="I66" s="707"/>
    </row>
    <row r="67" spans="1:9" s="371" customFormat="1" ht="12.75" customHeight="1" x14ac:dyDescent="0.2">
      <c r="A67" s="359" t="s">
        <v>610</v>
      </c>
      <c r="B67" s="343" t="s">
        <v>188</v>
      </c>
      <c r="C67" s="372" t="s">
        <v>628</v>
      </c>
      <c r="D67" s="357">
        <v>207</v>
      </c>
      <c r="E67" s="340"/>
      <c r="F67" s="687"/>
      <c r="G67" s="667"/>
      <c r="H67" s="688"/>
      <c r="I67" s="707"/>
    </row>
    <row r="68" spans="1:9" s="371" customFormat="1" ht="12.75" customHeight="1" x14ac:dyDescent="0.2">
      <c r="A68" s="354"/>
      <c r="B68" s="367"/>
      <c r="C68" s="357"/>
      <c r="D68" s="367"/>
      <c r="E68" s="368"/>
      <c r="F68" s="374"/>
      <c r="G68" s="375"/>
      <c r="H68" s="375"/>
      <c r="I68" s="376"/>
    </row>
    <row r="69" spans="1:9" s="371" customFormat="1" ht="12.75" customHeight="1" x14ac:dyDescent="0.2">
      <c r="A69" s="359" t="s">
        <v>152</v>
      </c>
      <c r="B69" s="343" t="s">
        <v>188</v>
      </c>
      <c r="C69" s="360" t="s">
        <v>541</v>
      </c>
      <c r="D69" s="357">
        <v>171</v>
      </c>
      <c r="E69" s="340"/>
      <c r="F69" s="687">
        <f>SUM(E69:E73)</f>
        <v>0</v>
      </c>
      <c r="G69" s="667">
        <f>ROUND(I69*0.6,2)</f>
        <v>3900</v>
      </c>
      <c r="H69" s="688">
        <f>F69*G69</f>
        <v>0</v>
      </c>
      <c r="I69" s="707">
        <v>6500</v>
      </c>
    </row>
    <row r="70" spans="1:9" s="371" customFormat="1" ht="12.75" customHeight="1" x14ac:dyDescent="0.2">
      <c r="A70" s="359" t="s">
        <v>152</v>
      </c>
      <c r="B70" s="343" t="s">
        <v>188</v>
      </c>
      <c r="C70" s="360" t="s">
        <v>541</v>
      </c>
      <c r="D70" s="357">
        <v>176</v>
      </c>
      <c r="E70" s="340"/>
      <c r="F70" s="687"/>
      <c r="G70" s="667"/>
      <c r="H70" s="688"/>
      <c r="I70" s="707"/>
    </row>
    <row r="71" spans="1:9" s="371" customFormat="1" ht="12.75" customHeight="1" x14ac:dyDescent="0.2">
      <c r="A71" s="359" t="s">
        <v>152</v>
      </c>
      <c r="B71" s="343" t="s">
        <v>188</v>
      </c>
      <c r="C71" s="360" t="s">
        <v>541</v>
      </c>
      <c r="D71" s="357">
        <v>181</v>
      </c>
      <c r="E71" s="340"/>
      <c r="F71" s="687"/>
      <c r="G71" s="667"/>
      <c r="H71" s="688"/>
      <c r="I71" s="707"/>
    </row>
    <row r="72" spans="1:9" s="371" customFormat="1" ht="12.75" customHeight="1" x14ac:dyDescent="0.2">
      <c r="A72" s="359" t="s">
        <v>152</v>
      </c>
      <c r="B72" s="343" t="s">
        <v>188</v>
      </c>
      <c r="C72" s="360" t="s">
        <v>541</v>
      </c>
      <c r="D72" s="357">
        <v>186</v>
      </c>
      <c r="E72" s="340"/>
      <c r="F72" s="687"/>
      <c r="G72" s="667"/>
      <c r="H72" s="688"/>
      <c r="I72" s="707"/>
    </row>
    <row r="73" spans="1:9" s="371" customFormat="1" ht="12.75" customHeight="1" x14ac:dyDescent="0.2">
      <c r="A73" s="359" t="s">
        <v>152</v>
      </c>
      <c r="B73" s="343" t="s">
        <v>188</v>
      </c>
      <c r="C73" s="360" t="s">
        <v>541</v>
      </c>
      <c r="D73" s="357">
        <v>191</v>
      </c>
      <c r="E73" s="340"/>
      <c r="F73" s="687"/>
      <c r="G73" s="667"/>
      <c r="H73" s="688"/>
      <c r="I73" s="707"/>
    </row>
    <row r="74" spans="1:9" s="371" customFormat="1" ht="12.75" customHeight="1" x14ac:dyDescent="0.2">
      <c r="A74" s="354"/>
      <c r="B74" s="367"/>
      <c r="C74" s="357"/>
      <c r="D74" s="367"/>
      <c r="E74" s="368"/>
      <c r="F74" s="374"/>
      <c r="G74" s="375"/>
      <c r="H74" s="375"/>
      <c r="I74" s="376"/>
    </row>
    <row r="75" spans="1:9" s="371" customFormat="1" ht="18.75" customHeight="1" x14ac:dyDescent="0.2">
      <c r="A75" s="361" t="s">
        <v>153</v>
      </c>
      <c r="B75" s="343" t="s">
        <v>188</v>
      </c>
      <c r="C75" s="360" t="s">
        <v>542</v>
      </c>
      <c r="D75" s="343">
        <v>186</v>
      </c>
      <c r="E75" s="340"/>
      <c r="F75" s="672">
        <f>E75+E76</f>
        <v>0</v>
      </c>
      <c r="G75" s="699">
        <f>ROUND(I75*0.6,2)</f>
        <v>3900</v>
      </c>
      <c r="H75" s="668">
        <f>F75*G75</f>
        <v>0</v>
      </c>
      <c r="I75" s="689">
        <v>6500</v>
      </c>
    </row>
    <row r="76" spans="1:9" s="371" customFormat="1" ht="18.75" customHeight="1" x14ac:dyDescent="0.2">
      <c r="A76" s="361" t="s">
        <v>153</v>
      </c>
      <c r="B76" s="343" t="s">
        <v>188</v>
      </c>
      <c r="C76" s="360" t="s">
        <v>542</v>
      </c>
      <c r="D76" s="343">
        <v>191</v>
      </c>
      <c r="E76" s="340"/>
      <c r="F76" s="674"/>
      <c r="G76" s="701"/>
      <c r="H76" s="670"/>
      <c r="I76" s="682"/>
    </row>
    <row r="77" spans="1:9" s="371" customFormat="1" ht="12.75" customHeight="1" x14ac:dyDescent="0.2">
      <c r="A77" s="354"/>
      <c r="B77" s="367"/>
      <c r="C77" s="357"/>
      <c r="D77" s="367"/>
      <c r="E77" s="368"/>
      <c r="F77" s="374"/>
      <c r="G77" s="375"/>
      <c r="H77" s="375"/>
      <c r="I77" s="376"/>
    </row>
    <row r="78" spans="1:9" s="371" customFormat="1" ht="12.75" customHeight="1" x14ac:dyDescent="0.2">
      <c r="A78" s="359" t="s">
        <v>543</v>
      </c>
      <c r="B78" s="343" t="s">
        <v>188</v>
      </c>
      <c r="C78" s="360" t="s">
        <v>544</v>
      </c>
      <c r="D78" s="343">
        <v>172</v>
      </c>
      <c r="E78" s="340"/>
      <c r="F78" s="687">
        <f>SUM(E78:E85)</f>
        <v>0</v>
      </c>
      <c r="G78" s="667">
        <f>ROUND(I78*0.6,2)</f>
        <v>3900</v>
      </c>
      <c r="H78" s="688">
        <f>F78*G78</f>
        <v>0</v>
      </c>
      <c r="I78" s="707">
        <v>6500</v>
      </c>
    </row>
    <row r="79" spans="1:9" s="371" customFormat="1" ht="12.75" customHeight="1" x14ac:dyDescent="0.2">
      <c r="A79" s="359" t="s">
        <v>543</v>
      </c>
      <c r="B79" s="343" t="s">
        <v>188</v>
      </c>
      <c r="C79" s="360" t="s">
        <v>544</v>
      </c>
      <c r="D79" s="343">
        <v>177</v>
      </c>
      <c r="E79" s="340"/>
      <c r="F79" s="687"/>
      <c r="G79" s="667"/>
      <c r="H79" s="688"/>
      <c r="I79" s="707"/>
    </row>
    <row r="80" spans="1:9" s="371" customFormat="1" ht="12.75" customHeight="1" x14ac:dyDescent="0.2">
      <c r="A80" s="359" t="s">
        <v>543</v>
      </c>
      <c r="B80" s="343" t="s">
        <v>188</v>
      </c>
      <c r="C80" s="360" t="s">
        <v>544</v>
      </c>
      <c r="D80" s="343">
        <v>182</v>
      </c>
      <c r="E80" s="340"/>
      <c r="F80" s="687"/>
      <c r="G80" s="667"/>
      <c r="H80" s="688"/>
      <c r="I80" s="707"/>
    </row>
    <row r="81" spans="1:9" s="371" customFormat="1" ht="12.75" customHeight="1" x14ac:dyDescent="0.2">
      <c r="A81" s="359" t="s">
        <v>543</v>
      </c>
      <c r="B81" s="343" t="s">
        <v>188</v>
      </c>
      <c r="C81" s="360" t="s">
        <v>544</v>
      </c>
      <c r="D81" s="343">
        <v>187</v>
      </c>
      <c r="E81" s="340"/>
      <c r="F81" s="687"/>
      <c r="G81" s="667"/>
      <c r="H81" s="688"/>
      <c r="I81" s="707"/>
    </row>
    <row r="82" spans="1:9" s="371" customFormat="1" ht="12.75" customHeight="1" x14ac:dyDescent="0.2">
      <c r="A82" s="359" t="s">
        <v>543</v>
      </c>
      <c r="B82" s="343" t="s">
        <v>188</v>
      </c>
      <c r="C82" s="360" t="s">
        <v>544</v>
      </c>
      <c r="D82" s="343">
        <v>192</v>
      </c>
      <c r="E82" s="340"/>
      <c r="F82" s="687"/>
      <c r="G82" s="667"/>
      <c r="H82" s="688"/>
      <c r="I82" s="707"/>
    </row>
    <row r="83" spans="1:9" s="371" customFormat="1" ht="12.75" customHeight="1" x14ac:dyDescent="0.2">
      <c r="A83" s="359" t="s">
        <v>543</v>
      </c>
      <c r="B83" s="343" t="s">
        <v>188</v>
      </c>
      <c r="C83" s="360" t="s">
        <v>544</v>
      </c>
      <c r="D83" s="343">
        <v>197</v>
      </c>
      <c r="E83" s="340"/>
      <c r="F83" s="687"/>
      <c r="G83" s="667"/>
      <c r="H83" s="688"/>
      <c r="I83" s="707"/>
    </row>
    <row r="84" spans="1:9" s="371" customFormat="1" ht="12.75" customHeight="1" x14ac:dyDescent="0.2">
      <c r="A84" s="359" t="s">
        <v>543</v>
      </c>
      <c r="B84" s="343" t="s">
        <v>188</v>
      </c>
      <c r="C84" s="360" t="s">
        <v>544</v>
      </c>
      <c r="D84" s="343">
        <v>202</v>
      </c>
      <c r="E84" s="340"/>
      <c r="F84" s="687"/>
      <c r="G84" s="667"/>
      <c r="H84" s="688"/>
      <c r="I84" s="707"/>
    </row>
    <row r="85" spans="1:9" s="371" customFormat="1" ht="12.75" customHeight="1" x14ac:dyDescent="0.2">
      <c r="A85" s="359" t="s">
        <v>543</v>
      </c>
      <c r="B85" s="343" t="s">
        <v>188</v>
      </c>
      <c r="C85" s="360" t="s">
        <v>544</v>
      </c>
      <c r="D85" s="343">
        <v>207</v>
      </c>
      <c r="E85" s="340"/>
      <c r="F85" s="687"/>
      <c r="G85" s="667"/>
      <c r="H85" s="688"/>
      <c r="I85" s="707"/>
    </row>
    <row r="86" spans="1:9" s="371" customFormat="1" ht="12.75" customHeight="1" x14ac:dyDescent="0.2">
      <c r="A86" s="354"/>
      <c r="B86" s="367"/>
      <c r="C86" s="357"/>
      <c r="D86" s="367"/>
      <c r="E86" s="368"/>
      <c r="F86" s="374"/>
      <c r="G86" s="375"/>
      <c r="H86" s="375"/>
      <c r="I86" s="376"/>
    </row>
    <row r="87" spans="1:9" s="371" customFormat="1" ht="19.5" customHeight="1" x14ac:dyDescent="0.2">
      <c r="A87" s="361" t="s">
        <v>545</v>
      </c>
      <c r="B87" s="343" t="s">
        <v>188</v>
      </c>
      <c r="C87" s="360" t="s">
        <v>546</v>
      </c>
      <c r="D87" s="343">
        <v>197</v>
      </c>
      <c r="E87" s="340"/>
      <c r="F87" s="672">
        <f>E87+E88</f>
        <v>0</v>
      </c>
      <c r="G87" s="699">
        <f>ROUND(I87*0.6,2)</f>
        <v>3900</v>
      </c>
      <c r="H87" s="668">
        <f>F87*G87</f>
        <v>0</v>
      </c>
      <c r="I87" s="689">
        <v>6500</v>
      </c>
    </row>
    <row r="88" spans="1:9" s="371" customFormat="1" ht="19.5" customHeight="1" x14ac:dyDescent="0.2">
      <c r="A88" s="361" t="s">
        <v>545</v>
      </c>
      <c r="B88" s="343" t="s">
        <v>188</v>
      </c>
      <c r="C88" s="360" t="s">
        <v>546</v>
      </c>
      <c r="D88" s="343">
        <v>202</v>
      </c>
      <c r="E88" s="340"/>
      <c r="F88" s="674"/>
      <c r="G88" s="701"/>
      <c r="H88" s="670"/>
      <c r="I88" s="682"/>
    </row>
    <row r="89" spans="1:9" s="371" customFormat="1" ht="12.75" customHeight="1" x14ac:dyDescent="0.2">
      <c r="A89" s="365"/>
      <c r="B89" s="368"/>
      <c r="C89" s="362"/>
      <c r="D89" s="368"/>
      <c r="E89" s="368"/>
      <c r="F89" s="374"/>
      <c r="G89" s="375"/>
      <c r="H89" s="375"/>
      <c r="I89" s="376"/>
    </row>
    <row r="90" spans="1:9" s="371" customFormat="1" ht="12.75" customHeight="1" x14ac:dyDescent="0.2">
      <c r="A90" s="54" t="s">
        <v>64</v>
      </c>
      <c r="B90" s="13"/>
      <c r="C90" s="14"/>
      <c r="D90" s="13"/>
      <c r="E90" s="13"/>
      <c r="F90" s="377"/>
      <c r="G90" s="378"/>
      <c r="H90" s="378"/>
      <c r="I90" s="379"/>
    </row>
    <row r="91" spans="1:9" s="371" customFormat="1" ht="12.75" customHeight="1" x14ac:dyDescent="0.2">
      <c r="A91" s="358" t="s">
        <v>273</v>
      </c>
      <c r="B91" s="343" t="s">
        <v>188</v>
      </c>
      <c r="C91" s="343" t="s">
        <v>613</v>
      </c>
      <c r="D91" s="343" t="s">
        <v>91</v>
      </c>
      <c r="E91" s="340"/>
      <c r="F91" s="687">
        <f>SUM(E91:E93)</f>
        <v>0</v>
      </c>
      <c r="G91" s="667">
        <f>ROUND(I91*0.6,2)</f>
        <v>8700</v>
      </c>
      <c r="H91" s="688">
        <f>F91*G91</f>
        <v>0</v>
      </c>
      <c r="I91" s="686">
        <v>14500</v>
      </c>
    </row>
    <row r="92" spans="1:9" s="371" customFormat="1" ht="12.75" customHeight="1" x14ac:dyDescent="0.2">
      <c r="A92" s="358" t="s">
        <v>273</v>
      </c>
      <c r="B92" s="343" t="s">
        <v>188</v>
      </c>
      <c r="C92" s="343" t="s">
        <v>613</v>
      </c>
      <c r="D92" s="343" t="s">
        <v>92</v>
      </c>
      <c r="E92" s="340"/>
      <c r="F92" s="687"/>
      <c r="G92" s="667"/>
      <c r="H92" s="688"/>
      <c r="I92" s="686"/>
    </row>
    <row r="93" spans="1:9" s="371" customFormat="1" ht="12.75" customHeight="1" x14ac:dyDescent="0.2">
      <c r="A93" s="358" t="s">
        <v>273</v>
      </c>
      <c r="B93" s="343" t="s">
        <v>188</v>
      </c>
      <c r="C93" s="343" t="s">
        <v>613</v>
      </c>
      <c r="D93" s="343" t="s">
        <v>61</v>
      </c>
      <c r="E93" s="340"/>
      <c r="F93" s="687"/>
      <c r="G93" s="667"/>
      <c r="H93" s="688"/>
      <c r="I93" s="686"/>
    </row>
    <row r="94" spans="1:9" s="371" customFormat="1" ht="12.75" customHeight="1" x14ac:dyDescent="0.2">
      <c r="A94" s="365"/>
      <c r="B94" s="368"/>
      <c r="C94" s="362"/>
      <c r="D94" s="368"/>
      <c r="E94" s="368"/>
      <c r="F94" s="374"/>
      <c r="G94" s="375"/>
      <c r="H94" s="375"/>
      <c r="I94" s="376"/>
    </row>
    <row r="95" spans="1:9" s="371" customFormat="1" ht="12.75" customHeight="1" x14ac:dyDescent="0.2">
      <c r="A95" s="54" t="s">
        <v>1</v>
      </c>
      <c r="B95" s="13"/>
      <c r="C95" s="14"/>
      <c r="D95" s="13"/>
      <c r="E95" s="13"/>
      <c r="F95" s="377"/>
      <c r="G95" s="378"/>
      <c r="H95" s="378"/>
      <c r="I95" s="379"/>
    </row>
    <row r="96" spans="1:9" s="371" customFormat="1" ht="12.75" customHeight="1" x14ac:dyDescent="0.2">
      <c r="A96" s="358" t="s">
        <v>664</v>
      </c>
      <c r="B96" s="343" t="s">
        <v>188</v>
      </c>
      <c r="C96" s="356" t="s">
        <v>612</v>
      </c>
      <c r="D96" s="343" t="s">
        <v>299</v>
      </c>
      <c r="E96" s="367"/>
      <c r="F96" s="687">
        <f>SUM(E96:E99)</f>
        <v>0</v>
      </c>
      <c r="G96" s="667">
        <f>ROUND(I96*0.6,2)</f>
        <v>8700</v>
      </c>
      <c r="H96" s="668">
        <f>F96*G96</f>
        <v>0</v>
      </c>
      <c r="I96" s="686">
        <v>14500</v>
      </c>
    </row>
    <row r="97" spans="1:9" s="371" customFormat="1" ht="12.75" customHeight="1" x14ac:dyDescent="0.2">
      <c r="A97" s="358" t="s">
        <v>664</v>
      </c>
      <c r="B97" s="343" t="s">
        <v>188</v>
      </c>
      <c r="C97" s="356" t="s">
        <v>612</v>
      </c>
      <c r="D97" s="343" t="s">
        <v>61</v>
      </c>
      <c r="E97" s="340"/>
      <c r="F97" s="687"/>
      <c r="G97" s="667"/>
      <c r="H97" s="669"/>
      <c r="I97" s="686"/>
    </row>
    <row r="98" spans="1:9" s="371" customFormat="1" ht="12.75" customHeight="1" x14ac:dyDescent="0.2">
      <c r="A98" s="358" t="s">
        <v>664</v>
      </c>
      <c r="B98" s="343" t="s">
        <v>188</v>
      </c>
      <c r="C98" s="356" t="s">
        <v>612</v>
      </c>
      <c r="D98" s="343" t="s">
        <v>62</v>
      </c>
      <c r="E98" s="340"/>
      <c r="F98" s="687"/>
      <c r="G98" s="667"/>
      <c r="H98" s="669"/>
      <c r="I98" s="686"/>
    </row>
    <row r="99" spans="1:9" s="371" customFormat="1" ht="12.75" customHeight="1" x14ac:dyDescent="0.2">
      <c r="A99" s="358" t="s">
        <v>664</v>
      </c>
      <c r="B99" s="343" t="s">
        <v>188</v>
      </c>
      <c r="C99" s="356" t="s">
        <v>612</v>
      </c>
      <c r="D99" s="343" t="s">
        <v>63</v>
      </c>
      <c r="E99" s="340"/>
      <c r="F99" s="687"/>
      <c r="G99" s="667"/>
      <c r="H99" s="670"/>
      <c r="I99" s="686"/>
    </row>
    <row r="100" spans="1:9" s="371" customFormat="1" ht="12.75" customHeight="1" x14ac:dyDescent="0.2">
      <c r="A100" s="365"/>
      <c r="B100" s="368"/>
      <c r="C100" s="362"/>
      <c r="D100" s="368"/>
      <c r="E100" s="368"/>
      <c r="F100" s="374"/>
      <c r="G100" s="375"/>
      <c r="H100" s="375"/>
      <c r="I100" s="376"/>
    </row>
    <row r="101" spans="1:9" s="371" customFormat="1" ht="12.75" customHeight="1" x14ac:dyDescent="0.2">
      <c r="A101" s="54" t="s">
        <v>4</v>
      </c>
      <c r="B101" s="13"/>
      <c r="C101" s="14"/>
      <c r="D101" s="13"/>
      <c r="E101" s="13"/>
      <c r="F101" s="377"/>
      <c r="G101" s="378"/>
      <c r="H101" s="378"/>
      <c r="I101" s="379"/>
    </row>
    <row r="102" spans="1:9" s="371" customFormat="1" ht="12.75" customHeight="1" x14ac:dyDescent="0.2">
      <c r="A102" s="358" t="s">
        <v>154</v>
      </c>
      <c r="B102" s="343" t="s">
        <v>188</v>
      </c>
      <c r="C102" s="356" t="s">
        <v>614</v>
      </c>
      <c r="D102" s="357">
        <v>179</v>
      </c>
      <c r="E102" s="340"/>
      <c r="F102" s="687">
        <f>SUM(E102:E107)</f>
        <v>0</v>
      </c>
      <c r="G102" s="667">
        <f>ROUND(I102*0.6,2)</f>
        <v>9600</v>
      </c>
      <c r="H102" s="688">
        <f>F102*G102</f>
        <v>0</v>
      </c>
      <c r="I102" s="686">
        <v>16000</v>
      </c>
    </row>
    <row r="103" spans="1:9" s="371" customFormat="1" ht="12.75" customHeight="1" x14ac:dyDescent="0.2">
      <c r="A103" s="358" t="s">
        <v>154</v>
      </c>
      <c r="B103" s="343" t="s">
        <v>188</v>
      </c>
      <c r="C103" s="356" t="s">
        <v>614</v>
      </c>
      <c r="D103" s="357">
        <v>184</v>
      </c>
      <c r="E103" s="340"/>
      <c r="F103" s="687"/>
      <c r="G103" s="667"/>
      <c r="H103" s="688"/>
      <c r="I103" s="686"/>
    </row>
    <row r="104" spans="1:9" s="371" customFormat="1" ht="12.75" customHeight="1" x14ac:dyDescent="0.2">
      <c r="A104" s="358" t="s">
        <v>154</v>
      </c>
      <c r="B104" s="343" t="s">
        <v>188</v>
      </c>
      <c r="C104" s="356" t="s">
        <v>614</v>
      </c>
      <c r="D104" s="357">
        <v>189</v>
      </c>
      <c r="E104" s="340"/>
      <c r="F104" s="687"/>
      <c r="G104" s="667"/>
      <c r="H104" s="688"/>
      <c r="I104" s="686"/>
    </row>
    <row r="105" spans="1:9" s="371" customFormat="1" ht="12.75" customHeight="1" x14ac:dyDescent="0.2">
      <c r="A105" s="358" t="s">
        <v>154</v>
      </c>
      <c r="B105" s="343" t="s">
        <v>188</v>
      </c>
      <c r="C105" s="356" t="s">
        <v>614</v>
      </c>
      <c r="D105" s="357">
        <v>194</v>
      </c>
      <c r="E105" s="340"/>
      <c r="F105" s="687"/>
      <c r="G105" s="667"/>
      <c r="H105" s="688"/>
      <c r="I105" s="686"/>
    </row>
    <row r="106" spans="1:9" s="371" customFormat="1" ht="12.75" customHeight="1" x14ac:dyDescent="0.2">
      <c r="A106" s="358" t="s">
        <v>154</v>
      </c>
      <c r="B106" s="343" t="s">
        <v>188</v>
      </c>
      <c r="C106" s="356" t="s">
        <v>614</v>
      </c>
      <c r="D106" s="357">
        <v>199</v>
      </c>
      <c r="E106" s="340"/>
      <c r="F106" s="687"/>
      <c r="G106" s="667"/>
      <c r="H106" s="688"/>
      <c r="I106" s="686"/>
    </row>
    <row r="107" spans="1:9" s="371" customFormat="1" ht="12.75" customHeight="1" x14ac:dyDescent="0.2">
      <c r="A107" s="358" t="s">
        <v>154</v>
      </c>
      <c r="B107" s="343" t="s">
        <v>188</v>
      </c>
      <c r="C107" s="356" t="s">
        <v>614</v>
      </c>
      <c r="D107" s="357">
        <v>204</v>
      </c>
      <c r="E107" s="340"/>
      <c r="F107" s="687"/>
      <c r="G107" s="667"/>
      <c r="H107" s="688"/>
      <c r="I107" s="686"/>
    </row>
    <row r="108" spans="1:9" s="371" customFormat="1" ht="12.75" customHeight="1" x14ac:dyDescent="0.2">
      <c r="A108" s="359"/>
      <c r="B108" s="343"/>
      <c r="C108" s="360"/>
      <c r="D108" s="343"/>
      <c r="E108" s="340"/>
      <c r="F108" s="32"/>
      <c r="G108" s="90"/>
      <c r="H108" s="345"/>
      <c r="I108" s="342"/>
    </row>
    <row r="109" spans="1:9" s="371" customFormat="1" ht="21.75" customHeight="1" x14ac:dyDescent="0.2">
      <c r="A109" s="363" t="s">
        <v>547</v>
      </c>
      <c r="B109" s="343" t="s">
        <v>188</v>
      </c>
      <c r="C109" s="372" t="s">
        <v>615</v>
      </c>
      <c r="D109" s="360">
        <v>204</v>
      </c>
      <c r="E109" s="340"/>
      <c r="F109" s="32">
        <f>E109</f>
        <v>0</v>
      </c>
      <c r="G109" s="91">
        <f>ROUND(I109*0.6,2)</f>
        <v>9600</v>
      </c>
      <c r="H109" s="373">
        <f>F109*G109</f>
        <v>0</v>
      </c>
      <c r="I109" s="342">
        <v>16000</v>
      </c>
    </row>
    <row r="110" spans="1:9" s="371" customFormat="1" ht="12.75" customHeight="1" x14ac:dyDescent="0.2">
      <c r="A110" s="354"/>
      <c r="B110" s="367"/>
      <c r="C110" s="357"/>
      <c r="D110" s="367"/>
      <c r="E110" s="368"/>
      <c r="F110" s="374"/>
      <c r="G110" s="375"/>
      <c r="H110" s="375"/>
      <c r="I110" s="376"/>
    </row>
    <row r="111" spans="1:9" s="371" customFormat="1" ht="12.75" customHeight="1" x14ac:dyDescent="0.2">
      <c r="A111" s="359" t="s">
        <v>617</v>
      </c>
      <c r="B111" s="343" t="s">
        <v>188</v>
      </c>
      <c r="C111" s="356" t="s">
        <v>616</v>
      </c>
      <c r="D111" s="357">
        <v>179</v>
      </c>
      <c r="E111" s="340"/>
      <c r="F111" s="687">
        <f>SUM(E111:E116)</f>
        <v>0</v>
      </c>
      <c r="G111" s="667">
        <f>ROUND(I111*0.6,2)</f>
        <v>7500</v>
      </c>
      <c r="H111" s="688">
        <f>F111*G111</f>
        <v>0</v>
      </c>
      <c r="I111" s="686">
        <v>12500</v>
      </c>
    </row>
    <row r="112" spans="1:9" s="371" customFormat="1" ht="12.75" customHeight="1" x14ac:dyDescent="0.2">
      <c r="A112" s="359" t="s">
        <v>617</v>
      </c>
      <c r="B112" s="343" t="s">
        <v>188</v>
      </c>
      <c r="C112" s="356" t="s">
        <v>616</v>
      </c>
      <c r="D112" s="357">
        <v>184</v>
      </c>
      <c r="E112" s="340"/>
      <c r="F112" s="687"/>
      <c r="G112" s="667"/>
      <c r="H112" s="688"/>
      <c r="I112" s="686"/>
    </row>
    <row r="113" spans="1:9" s="371" customFormat="1" ht="12.75" customHeight="1" x14ac:dyDescent="0.2">
      <c r="A113" s="359" t="s">
        <v>617</v>
      </c>
      <c r="B113" s="343" t="s">
        <v>188</v>
      </c>
      <c r="C113" s="356" t="s">
        <v>616</v>
      </c>
      <c r="D113" s="357">
        <v>189</v>
      </c>
      <c r="E113" s="340"/>
      <c r="F113" s="687"/>
      <c r="G113" s="667"/>
      <c r="H113" s="688"/>
      <c r="I113" s="686"/>
    </row>
    <row r="114" spans="1:9" s="371" customFormat="1" ht="12.75" customHeight="1" x14ac:dyDescent="0.2">
      <c r="A114" s="359" t="s">
        <v>617</v>
      </c>
      <c r="B114" s="343" t="s">
        <v>188</v>
      </c>
      <c r="C114" s="356" t="s">
        <v>616</v>
      </c>
      <c r="D114" s="357">
        <v>194</v>
      </c>
      <c r="E114" s="340"/>
      <c r="F114" s="687"/>
      <c r="G114" s="667"/>
      <c r="H114" s="688"/>
      <c r="I114" s="686"/>
    </row>
    <row r="115" spans="1:9" s="371" customFormat="1" ht="12.75" customHeight="1" x14ac:dyDescent="0.2">
      <c r="A115" s="359" t="s">
        <v>617</v>
      </c>
      <c r="B115" s="343" t="s">
        <v>188</v>
      </c>
      <c r="C115" s="356" t="s">
        <v>616</v>
      </c>
      <c r="D115" s="357">
        <v>199</v>
      </c>
      <c r="E115" s="340"/>
      <c r="F115" s="687"/>
      <c r="G115" s="667"/>
      <c r="H115" s="688"/>
      <c r="I115" s="686"/>
    </row>
    <row r="116" spans="1:9" s="371" customFormat="1" ht="12.75" customHeight="1" x14ac:dyDescent="0.2">
      <c r="A116" s="359" t="s">
        <v>617</v>
      </c>
      <c r="B116" s="343" t="s">
        <v>188</v>
      </c>
      <c r="C116" s="356" t="s">
        <v>616</v>
      </c>
      <c r="D116" s="357">
        <v>204</v>
      </c>
      <c r="E116" s="340"/>
      <c r="F116" s="687"/>
      <c r="G116" s="667"/>
      <c r="H116" s="688"/>
      <c r="I116" s="686"/>
    </row>
    <row r="117" spans="1:9" s="371" customFormat="1" ht="12.75" customHeight="1" x14ac:dyDescent="0.2">
      <c r="A117" s="359"/>
      <c r="B117" s="343"/>
      <c r="C117" s="356"/>
      <c r="D117" s="357"/>
      <c r="E117" s="340"/>
      <c r="F117" s="438"/>
      <c r="G117" s="439"/>
      <c r="H117" s="442"/>
      <c r="I117" s="441"/>
    </row>
    <row r="118" spans="1:9" s="371" customFormat="1" ht="12.75" customHeight="1" x14ac:dyDescent="0.2">
      <c r="A118" s="359" t="s">
        <v>618</v>
      </c>
      <c r="B118" s="343" t="s">
        <v>188</v>
      </c>
      <c r="C118" s="356" t="s">
        <v>619</v>
      </c>
      <c r="D118" s="357">
        <v>179</v>
      </c>
      <c r="E118" s="340"/>
      <c r="F118" s="687">
        <f>SUM(E118:E123)</f>
        <v>0</v>
      </c>
      <c r="G118" s="667">
        <f>ROUND(I118*0.6,2)</f>
        <v>7500</v>
      </c>
      <c r="H118" s="688">
        <f>F118*G118</f>
        <v>0</v>
      </c>
      <c r="I118" s="686">
        <v>12500</v>
      </c>
    </row>
    <row r="119" spans="1:9" s="371" customFormat="1" ht="12.75" customHeight="1" x14ac:dyDescent="0.2">
      <c r="A119" s="359" t="s">
        <v>618</v>
      </c>
      <c r="B119" s="343" t="s">
        <v>188</v>
      </c>
      <c r="C119" s="356" t="s">
        <v>619</v>
      </c>
      <c r="D119" s="357">
        <v>184</v>
      </c>
      <c r="E119" s="340"/>
      <c r="F119" s="687"/>
      <c r="G119" s="667"/>
      <c r="H119" s="688"/>
      <c r="I119" s="686"/>
    </row>
    <row r="120" spans="1:9" s="371" customFormat="1" ht="12.75" customHeight="1" x14ac:dyDescent="0.2">
      <c r="A120" s="359" t="s">
        <v>618</v>
      </c>
      <c r="B120" s="343" t="s">
        <v>188</v>
      </c>
      <c r="C120" s="356" t="s">
        <v>619</v>
      </c>
      <c r="D120" s="357">
        <v>189</v>
      </c>
      <c r="E120" s="340"/>
      <c r="F120" s="687"/>
      <c r="G120" s="667"/>
      <c r="H120" s="688"/>
      <c r="I120" s="686"/>
    </row>
    <row r="121" spans="1:9" s="371" customFormat="1" ht="12.75" customHeight="1" x14ac:dyDescent="0.2">
      <c r="A121" s="359" t="s">
        <v>618</v>
      </c>
      <c r="B121" s="343" t="s">
        <v>188</v>
      </c>
      <c r="C121" s="356" t="s">
        <v>619</v>
      </c>
      <c r="D121" s="357">
        <v>194</v>
      </c>
      <c r="E121" s="340"/>
      <c r="F121" s="687"/>
      <c r="G121" s="667"/>
      <c r="H121" s="688"/>
      <c r="I121" s="686"/>
    </row>
    <row r="122" spans="1:9" s="371" customFormat="1" ht="12.75" customHeight="1" x14ac:dyDescent="0.2">
      <c r="A122" s="359" t="s">
        <v>618</v>
      </c>
      <c r="B122" s="343" t="s">
        <v>188</v>
      </c>
      <c r="C122" s="356" t="s">
        <v>619</v>
      </c>
      <c r="D122" s="357">
        <v>199</v>
      </c>
      <c r="E122" s="340"/>
      <c r="F122" s="687"/>
      <c r="G122" s="667"/>
      <c r="H122" s="688"/>
      <c r="I122" s="686"/>
    </row>
    <row r="123" spans="1:9" s="371" customFormat="1" ht="12.75" customHeight="1" x14ac:dyDescent="0.2">
      <c r="A123" s="359" t="s">
        <v>618</v>
      </c>
      <c r="B123" s="343" t="s">
        <v>188</v>
      </c>
      <c r="C123" s="356" t="s">
        <v>619</v>
      </c>
      <c r="D123" s="357">
        <v>204</v>
      </c>
      <c r="E123" s="340"/>
      <c r="F123" s="687"/>
      <c r="G123" s="667"/>
      <c r="H123" s="688"/>
      <c r="I123" s="686"/>
    </row>
    <row r="124" spans="1:9" s="371" customFormat="1" ht="12.75" customHeight="1" x14ac:dyDescent="0.2">
      <c r="A124" s="359"/>
      <c r="B124" s="343"/>
      <c r="C124" s="343"/>
      <c r="D124" s="356"/>
      <c r="E124" s="340"/>
      <c r="F124" s="32"/>
      <c r="G124" s="90"/>
      <c r="H124" s="345"/>
      <c r="I124" s="342"/>
    </row>
    <row r="125" spans="1:9" s="371" customFormat="1" ht="12.75" customHeight="1" x14ac:dyDescent="0.2">
      <c r="A125" s="358" t="s">
        <v>155</v>
      </c>
      <c r="B125" s="343" t="s">
        <v>188</v>
      </c>
      <c r="C125" s="356" t="s">
        <v>620</v>
      </c>
      <c r="D125" s="357">
        <v>179</v>
      </c>
      <c r="E125" s="340"/>
      <c r="F125" s="687">
        <f>SUM(E125:E130)</f>
        <v>0</v>
      </c>
      <c r="G125" s="667">
        <f>ROUND(I125*0.6,2)</f>
        <v>5820</v>
      </c>
      <c r="H125" s="688">
        <f>F125*G125</f>
        <v>0</v>
      </c>
      <c r="I125" s="686">
        <v>9700</v>
      </c>
    </row>
    <row r="126" spans="1:9" s="371" customFormat="1" ht="12.75" customHeight="1" x14ac:dyDescent="0.2">
      <c r="A126" s="358" t="s">
        <v>155</v>
      </c>
      <c r="B126" s="343" t="s">
        <v>188</v>
      </c>
      <c r="C126" s="356" t="s">
        <v>620</v>
      </c>
      <c r="D126" s="357">
        <v>184</v>
      </c>
      <c r="E126" s="340"/>
      <c r="F126" s="687"/>
      <c r="G126" s="667"/>
      <c r="H126" s="688"/>
      <c r="I126" s="686"/>
    </row>
    <row r="127" spans="1:9" s="371" customFormat="1" ht="12.75" customHeight="1" x14ac:dyDescent="0.2">
      <c r="A127" s="358" t="s">
        <v>155</v>
      </c>
      <c r="B127" s="343" t="s">
        <v>188</v>
      </c>
      <c r="C127" s="356" t="s">
        <v>620</v>
      </c>
      <c r="D127" s="357">
        <v>189</v>
      </c>
      <c r="E127" s="340"/>
      <c r="F127" s="687"/>
      <c r="G127" s="667"/>
      <c r="H127" s="688"/>
      <c r="I127" s="686"/>
    </row>
    <row r="128" spans="1:9" s="371" customFormat="1" ht="12.75" customHeight="1" x14ac:dyDescent="0.2">
      <c r="A128" s="358" t="s">
        <v>155</v>
      </c>
      <c r="B128" s="343" t="s">
        <v>188</v>
      </c>
      <c r="C128" s="356" t="s">
        <v>620</v>
      </c>
      <c r="D128" s="357">
        <v>194</v>
      </c>
      <c r="E128" s="340"/>
      <c r="F128" s="687"/>
      <c r="G128" s="667"/>
      <c r="H128" s="688"/>
      <c r="I128" s="686"/>
    </row>
    <row r="129" spans="1:9" s="371" customFormat="1" ht="12.75" customHeight="1" x14ac:dyDescent="0.2">
      <c r="A129" s="358" t="s">
        <v>155</v>
      </c>
      <c r="B129" s="343" t="s">
        <v>188</v>
      </c>
      <c r="C129" s="356" t="s">
        <v>620</v>
      </c>
      <c r="D129" s="357">
        <v>199</v>
      </c>
      <c r="E129" s="340"/>
      <c r="F129" s="687"/>
      <c r="G129" s="667"/>
      <c r="H129" s="688"/>
      <c r="I129" s="686"/>
    </row>
    <row r="130" spans="1:9" s="371" customFormat="1" ht="12.75" customHeight="1" x14ac:dyDescent="0.2">
      <c r="A130" s="358" t="s">
        <v>155</v>
      </c>
      <c r="B130" s="343" t="s">
        <v>188</v>
      </c>
      <c r="C130" s="356" t="s">
        <v>620</v>
      </c>
      <c r="D130" s="357">
        <v>204</v>
      </c>
      <c r="E130" s="340"/>
      <c r="F130" s="687"/>
      <c r="G130" s="667"/>
      <c r="H130" s="688"/>
      <c r="I130" s="686"/>
    </row>
    <row r="131" spans="1:9" s="381" customFormat="1" ht="12" customHeight="1" x14ac:dyDescent="0.2">
      <c r="A131" s="359"/>
      <c r="B131" s="343"/>
      <c r="C131" s="356"/>
      <c r="D131" s="356"/>
      <c r="E131" s="343"/>
      <c r="F131" s="169"/>
      <c r="G131" s="337"/>
      <c r="H131" s="380"/>
      <c r="I131" s="342"/>
    </row>
    <row r="132" spans="1:9" s="381" customFormat="1" ht="12" customHeight="1" x14ac:dyDescent="0.2">
      <c r="A132" s="359" t="s">
        <v>548</v>
      </c>
      <c r="B132" s="343" t="s">
        <v>188</v>
      </c>
      <c r="C132" s="356" t="s">
        <v>621</v>
      </c>
      <c r="D132" s="357">
        <v>179</v>
      </c>
      <c r="E132" s="343"/>
      <c r="F132" s="687">
        <f>SUM(E132:E137)</f>
        <v>0</v>
      </c>
      <c r="G132" s="705">
        <f>ROUND(I132*0.6,2)</f>
        <v>4800</v>
      </c>
      <c r="H132" s="706">
        <f>F132*G132</f>
        <v>0</v>
      </c>
      <c r="I132" s="689">
        <v>8000</v>
      </c>
    </row>
    <row r="133" spans="1:9" s="381" customFormat="1" ht="12" customHeight="1" x14ac:dyDescent="0.2">
      <c r="A133" s="359" t="s">
        <v>548</v>
      </c>
      <c r="B133" s="343" t="s">
        <v>188</v>
      </c>
      <c r="C133" s="356" t="s">
        <v>621</v>
      </c>
      <c r="D133" s="357">
        <v>184</v>
      </c>
      <c r="E133" s="343"/>
      <c r="F133" s="687"/>
      <c r="G133" s="677"/>
      <c r="H133" s="679"/>
      <c r="I133" s="681"/>
    </row>
    <row r="134" spans="1:9" s="381" customFormat="1" ht="12" customHeight="1" x14ac:dyDescent="0.2">
      <c r="A134" s="359" t="s">
        <v>548</v>
      </c>
      <c r="B134" s="343" t="s">
        <v>188</v>
      </c>
      <c r="C134" s="356" t="s">
        <v>621</v>
      </c>
      <c r="D134" s="357">
        <v>189</v>
      </c>
      <c r="E134" s="343"/>
      <c r="F134" s="687"/>
      <c r="G134" s="677"/>
      <c r="H134" s="679"/>
      <c r="I134" s="681"/>
    </row>
    <row r="135" spans="1:9" s="381" customFormat="1" ht="12" customHeight="1" x14ac:dyDescent="0.2">
      <c r="A135" s="359" t="s">
        <v>548</v>
      </c>
      <c r="B135" s="343" t="s">
        <v>188</v>
      </c>
      <c r="C135" s="356" t="s">
        <v>621</v>
      </c>
      <c r="D135" s="357">
        <v>194</v>
      </c>
      <c r="E135" s="343"/>
      <c r="F135" s="687"/>
      <c r="G135" s="677"/>
      <c r="H135" s="679"/>
      <c r="I135" s="681"/>
    </row>
    <row r="136" spans="1:9" s="381" customFormat="1" ht="12" customHeight="1" x14ac:dyDescent="0.2">
      <c r="A136" s="359" t="s">
        <v>548</v>
      </c>
      <c r="B136" s="343" t="s">
        <v>188</v>
      </c>
      <c r="C136" s="356" t="s">
        <v>621</v>
      </c>
      <c r="D136" s="357">
        <v>199</v>
      </c>
      <c r="E136" s="343"/>
      <c r="F136" s="687"/>
      <c r="G136" s="677"/>
      <c r="H136" s="679"/>
      <c r="I136" s="681"/>
    </row>
    <row r="137" spans="1:9" s="381" customFormat="1" ht="12" customHeight="1" x14ac:dyDescent="0.2">
      <c r="A137" s="359" t="s">
        <v>548</v>
      </c>
      <c r="B137" s="343" t="s">
        <v>188</v>
      </c>
      <c r="C137" s="356" t="s">
        <v>621</v>
      </c>
      <c r="D137" s="357">
        <v>204</v>
      </c>
      <c r="E137" s="343"/>
      <c r="F137" s="687"/>
      <c r="G137" s="677"/>
      <c r="H137" s="679"/>
      <c r="I137" s="681"/>
    </row>
    <row r="138" spans="1:9" s="371" customFormat="1" ht="12.75" customHeight="1" x14ac:dyDescent="0.2">
      <c r="A138" s="354"/>
      <c r="B138" s="367"/>
      <c r="C138" s="357"/>
      <c r="D138" s="367"/>
      <c r="E138" s="368"/>
      <c r="F138" s="374"/>
      <c r="G138" s="375"/>
      <c r="H138" s="375"/>
      <c r="I138" s="376"/>
    </row>
    <row r="139" spans="1:9" s="371" customFormat="1" ht="12.75" customHeight="1" x14ac:dyDescent="0.2">
      <c r="A139" s="358" t="s">
        <v>623</v>
      </c>
      <c r="B139" s="343" t="s">
        <v>188</v>
      </c>
      <c r="C139" s="356" t="s">
        <v>622</v>
      </c>
      <c r="D139" s="357">
        <v>179</v>
      </c>
      <c r="E139" s="340"/>
      <c r="F139" s="687">
        <f>SUM(E139:E144)</f>
        <v>0</v>
      </c>
      <c r="G139" s="667">
        <f>ROUND(I139*0.6,2)</f>
        <v>3780</v>
      </c>
      <c r="H139" s="688">
        <f>F139*G139</f>
        <v>0</v>
      </c>
      <c r="I139" s="686">
        <v>6300</v>
      </c>
    </row>
    <row r="140" spans="1:9" s="371" customFormat="1" ht="12.75" customHeight="1" x14ac:dyDescent="0.2">
      <c r="A140" s="358" t="s">
        <v>623</v>
      </c>
      <c r="B140" s="343" t="s">
        <v>188</v>
      </c>
      <c r="C140" s="356" t="s">
        <v>622</v>
      </c>
      <c r="D140" s="357">
        <v>184</v>
      </c>
      <c r="E140" s="340"/>
      <c r="F140" s="687"/>
      <c r="G140" s="667"/>
      <c r="H140" s="688"/>
      <c r="I140" s="686"/>
    </row>
    <row r="141" spans="1:9" s="371" customFormat="1" ht="12.75" customHeight="1" x14ac:dyDescent="0.2">
      <c r="A141" s="358" t="s">
        <v>623</v>
      </c>
      <c r="B141" s="343" t="s">
        <v>188</v>
      </c>
      <c r="C141" s="356" t="s">
        <v>622</v>
      </c>
      <c r="D141" s="357">
        <v>189</v>
      </c>
      <c r="E141" s="340"/>
      <c r="F141" s="687"/>
      <c r="G141" s="667"/>
      <c r="H141" s="688"/>
      <c r="I141" s="686"/>
    </row>
    <row r="142" spans="1:9" s="371" customFormat="1" ht="12.75" customHeight="1" x14ac:dyDescent="0.2">
      <c r="A142" s="358" t="s">
        <v>623</v>
      </c>
      <c r="B142" s="343" t="s">
        <v>188</v>
      </c>
      <c r="C142" s="356" t="s">
        <v>622</v>
      </c>
      <c r="D142" s="357">
        <v>194</v>
      </c>
      <c r="E142" s="340"/>
      <c r="F142" s="687"/>
      <c r="G142" s="667"/>
      <c r="H142" s="688"/>
      <c r="I142" s="686"/>
    </row>
    <row r="143" spans="1:9" s="371" customFormat="1" ht="12.75" customHeight="1" x14ac:dyDescent="0.2">
      <c r="A143" s="358" t="s">
        <v>623</v>
      </c>
      <c r="B143" s="343" t="s">
        <v>188</v>
      </c>
      <c r="C143" s="356" t="s">
        <v>622</v>
      </c>
      <c r="D143" s="357">
        <v>199</v>
      </c>
      <c r="E143" s="340"/>
      <c r="F143" s="687"/>
      <c r="G143" s="667"/>
      <c r="H143" s="688"/>
      <c r="I143" s="686"/>
    </row>
    <row r="144" spans="1:9" s="371" customFormat="1" ht="12.75" customHeight="1" x14ac:dyDescent="0.2">
      <c r="A144" s="358" t="s">
        <v>623</v>
      </c>
      <c r="B144" s="343" t="s">
        <v>188</v>
      </c>
      <c r="C144" s="356" t="s">
        <v>622</v>
      </c>
      <c r="D144" s="357">
        <v>204</v>
      </c>
      <c r="E144" s="340"/>
      <c r="F144" s="687"/>
      <c r="G144" s="667"/>
      <c r="H144" s="688"/>
      <c r="I144" s="686"/>
    </row>
    <row r="145" spans="1:9" s="371" customFormat="1" ht="12.75" customHeight="1" x14ac:dyDescent="0.2">
      <c r="A145" s="359"/>
      <c r="B145" s="343"/>
      <c r="C145" s="360"/>
      <c r="D145" s="343"/>
      <c r="E145" s="340"/>
      <c r="F145" s="32"/>
      <c r="G145" s="90"/>
      <c r="H145" s="345"/>
      <c r="I145" s="342"/>
    </row>
    <row r="146" spans="1:9" s="381" customFormat="1" ht="12.75" customHeight="1" x14ac:dyDescent="0.2">
      <c r="A146" s="359" t="s">
        <v>12</v>
      </c>
      <c r="B146" s="343" t="s">
        <v>188</v>
      </c>
      <c r="C146" s="360" t="s">
        <v>630</v>
      </c>
      <c r="D146" s="343">
        <v>180</v>
      </c>
      <c r="E146" s="343"/>
      <c r="F146" s="683">
        <f>SUM(E146:E152)</f>
        <v>0</v>
      </c>
      <c r="G146" s="684">
        <f>ROUND(I146*0.6,2)</f>
        <v>2820</v>
      </c>
      <c r="H146" s="685">
        <f>F146*G146</f>
        <v>0</v>
      </c>
      <c r="I146" s="686">
        <v>4700</v>
      </c>
    </row>
    <row r="147" spans="1:9" s="381" customFormat="1" ht="12.75" customHeight="1" x14ac:dyDescent="0.2">
      <c r="A147" s="359" t="s">
        <v>12</v>
      </c>
      <c r="B147" s="343" t="s">
        <v>188</v>
      </c>
      <c r="C147" s="360" t="s">
        <v>630</v>
      </c>
      <c r="D147" s="343">
        <v>185</v>
      </c>
      <c r="E147" s="343"/>
      <c r="F147" s="683"/>
      <c r="G147" s="684"/>
      <c r="H147" s="685"/>
      <c r="I147" s="686"/>
    </row>
    <row r="148" spans="1:9" s="381" customFormat="1" ht="12.75" customHeight="1" x14ac:dyDescent="0.2">
      <c r="A148" s="359" t="s">
        <v>12</v>
      </c>
      <c r="B148" s="343" t="s">
        <v>188</v>
      </c>
      <c r="C148" s="360" t="s">
        <v>630</v>
      </c>
      <c r="D148" s="343">
        <v>190</v>
      </c>
      <c r="E148" s="343"/>
      <c r="F148" s="683"/>
      <c r="G148" s="684"/>
      <c r="H148" s="685"/>
      <c r="I148" s="686"/>
    </row>
    <row r="149" spans="1:9" s="381" customFormat="1" ht="12.75" customHeight="1" x14ac:dyDescent="0.2">
      <c r="A149" s="359" t="s">
        <v>12</v>
      </c>
      <c r="B149" s="343" t="s">
        <v>188</v>
      </c>
      <c r="C149" s="360" t="s">
        <v>630</v>
      </c>
      <c r="D149" s="343">
        <v>195</v>
      </c>
      <c r="E149" s="343"/>
      <c r="F149" s="683"/>
      <c r="G149" s="684"/>
      <c r="H149" s="685"/>
      <c r="I149" s="686"/>
    </row>
    <row r="150" spans="1:9" s="381" customFormat="1" ht="12.75" customHeight="1" x14ac:dyDescent="0.2">
      <c r="A150" s="359" t="s">
        <v>12</v>
      </c>
      <c r="B150" s="343" t="s">
        <v>188</v>
      </c>
      <c r="C150" s="360" t="s">
        <v>630</v>
      </c>
      <c r="D150" s="343">
        <v>200</v>
      </c>
      <c r="E150" s="343"/>
      <c r="F150" s="683"/>
      <c r="G150" s="684"/>
      <c r="H150" s="685"/>
      <c r="I150" s="686"/>
    </row>
    <row r="151" spans="1:9" s="381" customFormat="1" ht="12.75" customHeight="1" x14ac:dyDescent="0.2">
      <c r="A151" s="359" t="s">
        <v>12</v>
      </c>
      <c r="B151" s="343" t="s">
        <v>188</v>
      </c>
      <c r="C151" s="360" t="s">
        <v>630</v>
      </c>
      <c r="D151" s="343">
        <v>205</v>
      </c>
      <c r="E151" s="343"/>
      <c r="F151" s="683"/>
      <c r="G151" s="684"/>
      <c r="H151" s="685"/>
      <c r="I151" s="686"/>
    </row>
    <row r="152" spans="1:9" s="381" customFormat="1" ht="12.75" customHeight="1" x14ac:dyDescent="0.2">
      <c r="A152" s="359" t="s">
        <v>12</v>
      </c>
      <c r="B152" s="343" t="s">
        <v>188</v>
      </c>
      <c r="C152" s="360" t="s">
        <v>630</v>
      </c>
      <c r="D152" s="343">
        <v>210</v>
      </c>
      <c r="E152" s="343"/>
      <c r="F152" s="683"/>
      <c r="G152" s="684"/>
      <c r="H152" s="685"/>
      <c r="I152" s="686"/>
    </row>
    <row r="153" spans="1:9" s="371" customFormat="1" ht="12.75" customHeight="1" x14ac:dyDescent="0.2">
      <c r="A153" s="359"/>
      <c r="B153" s="343"/>
      <c r="C153" s="360"/>
      <c r="D153" s="343"/>
      <c r="E153" s="340"/>
      <c r="F153" s="32"/>
      <c r="G153" s="90"/>
      <c r="H153" s="345"/>
      <c r="I153" s="342"/>
    </row>
    <row r="154" spans="1:9" s="381" customFormat="1" ht="12.75" customHeight="1" x14ac:dyDescent="0.2">
      <c r="A154" s="358" t="s">
        <v>300</v>
      </c>
      <c r="B154" s="343" t="s">
        <v>188</v>
      </c>
      <c r="C154" s="356" t="s">
        <v>274</v>
      </c>
      <c r="D154" s="357">
        <v>197</v>
      </c>
      <c r="E154" s="343"/>
      <c r="F154" s="675">
        <f>SUM(E154:E156)</f>
        <v>0</v>
      </c>
      <c r="G154" s="677">
        <v>2820</v>
      </c>
      <c r="H154" s="679">
        <f>F154*G154</f>
        <v>0</v>
      </c>
      <c r="I154" s="681">
        <v>4700</v>
      </c>
    </row>
    <row r="155" spans="1:9" s="381" customFormat="1" ht="12.75" customHeight="1" x14ac:dyDescent="0.2">
      <c r="A155" s="358" t="s">
        <v>300</v>
      </c>
      <c r="B155" s="343" t="s">
        <v>188</v>
      </c>
      <c r="C155" s="356" t="s">
        <v>274</v>
      </c>
      <c r="D155" s="357">
        <v>202</v>
      </c>
      <c r="E155" s="343"/>
      <c r="F155" s="675"/>
      <c r="G155" s="677"/>
      <c r="H155" s="679"/>
      <c r="I155" s="681"/>
    </row>
    <row r="156" spans="1:9" s="381" customFormat="1" ht="12.75" customHeight="1" x14ac:dyDescent="0.2">
      <c r="A156" s="358" t="s">
        <v>300</v>
      </c>
      <c r="B156" s="343" t="s">
        <v>188</v>
      </c>
      <c r="C156" s="356" t="s">
        <v>274</v>
      </c>
      <c r="D156" s="357">
        <v>207</v>
      </c>
      <c r="E156" s="343"/>
      <c r="F156" s="676"/>
      <c r="G156" s="678"/>
      <c r="H156" s="680"/>
      <c r="I156" s="682"/>
    </row>
    <row r="157" spans="1:9" s="371" customFormat="1" ht="12.75" customHeight="1" x14ac:dyDescent="0.2">
      <c r="A157" s="364" t="s">
        <v>275</v>
      </c>
      <c r="B157" s="382"/>
      <c r="C157" s="383"/>
      <c r="D157" s="382"/>
      <c r="E157" s="382"/>
      <c r="F157" s="384"/>
      <c r="G157" s="385"/>
      <c r="H157" s="385"/>
      <c r="I157" s="386"/>
    </row>
    <row r="158" spans="1:9" s="371" customFormat="1" ht="12.75" customHeight="1" x14ac:dyDescent="0.2">
      <c r="A158" s="365"/>
      <c r="B158" s="368"/>
      <c r="C158" s="362"/>
      <c r="D158" s="368"/>
      <c r="E158" s="368"/>
      <c r="F158" s="374"/>
      <c r="G158" s="375"/>
      <c r="H158" s="375"/>
      <c r="I158" s="376"/>
    </row>
    <row r="159" spans="1:9" s="371" customFormat="1" ht="12.75" customHeight="1" x14ac:dyDescent="0.2">
      <c r="A159" s="54" t="s">
        <v>264</v>
      </c>
      <c r="B159" s="13"/>
      <c r="C159" s="14"/>
      <c r="D159" s="13"/>
      <c r="E159" s="13"/>
      <c r="F159" s="377"/>
      <c r="G159" s="378"/>
      <c r="H159" s="378"/>
      <c r="I159" s="379"/>
    </row>
    <row r="160" spans="1:9" s="371" customFormat="1" ht="12.75" customHeight="1" x14ac:dyDescent="0.2">
      <c r="A160" s="359" t="s">
        <v>549</v>
      </c>
      <c r="B160" s="343" t="s">
        <v>188</v>
      </c>
      <c r="C160" s="356" t="s">
        <v>261</v>
      </c>
      <c r="D160" s="357">
        <v>169</v>
      </c>
      <c r="E160" s="340"/>
      <c r="F160" s="687">
        <f>SUM(E160:E163)</f>
        <v>0</v>
      </c>
      <c r="G160" s="667">
        <f>ROUND(I160*0.6,2)</f>
        <v>6900</v>
      </c>
      <c r="H160" s="668">
        <f>F160*G160</f>
        <v>0</v>
      </c>
      <c r="I160" s="686">
        <v>11500</v>
      </c>
    </row>
    <row r="161" spans="1:9" s="371" customFormat="1" ht="12.75" customHeight="1" x14ac:dyDescent="0.2">
      <c r="A161" s="359" t="s">
        <v>549</v>
      </c>
      <c r="B161" s="343" t="s">
        <v>188</v>
      </c>
      <c r="C161" s="356" t="s">
        <v>261</v>
      </c>
      <c r="D161" s="357">
        <v>179</v>
      </c>
      <c r="E161" s="340"/>
      <c r="F161" s="687"/>
      <c r="G161" s="667"/>
      <c r="H161" s="669"/>
      <c r="I161" s="686"/>
    </row>
    <row r="162" spans="1:9" s="371" customFormat="1" ht="12.75" customHeight="1" x14ac:dyDescent="0.2">
      <c r="A162" s="359" t="s">
        <v>549</v>
      </c>
      <c r="B162" s="343" t="s">
        <v>188</v>
      </c>
      <c r="C162" s="356" t="s">
        <v>261</v>
      </c>
      <c r="D162" s="357">
        <v>189</v>
      </c>
      <c r="E162" s="340"/>
      <c r="F162" s="687"/>
      <c r="G162" s="667"/>
      <c r="H162" s="669"/>
      <c r="I162" s="686"/>
    </row>
    <row r="163" spans="1:9" s="371" customFormat="1" ht="12.75" customHeight="1" x14ac:dyDescent="0.2">
      <c r="A163" s="359" t="s">
        <v>549</v>
      </c>
      <c r="B163" s="343" t="s">
        <v>188</v>
      </c>
      <c r="C163" s="356" t="s">
        <v>261</v>
      </c>
      <c r="D163" s="357">
        <v>199</v>
      </c>
      <c r="E163" s="340"/>
      <c r="F163" s="687"/>
      <c r="G163" s="667"/>
      <c r="H163" s="670"/>
      <c r="I163" s="686"/>
    </row>
    <row r="164" spans="1:9" s="371" customFormat="1" ht="12.75" customHeight="1" x14ac:dyDescent="0.2">
      <c r="A164" s="365"/>
      <c r="B164" s="368"/>
      <c r="C164" s="362"/>
      <c r="D164" s="368"/>
      <c r="E164" s="368"/>
      <c r="F164" s="374"/>
      <c r="G164" s="375"/>
      <c r="H164" s="375"/>
      <c r="I164" s="376"/>
    </row>
    <row r="165" spans="1:9" s="371" customFormat="1" ht="12.75" customHeight="1" x14ac:dyDescent="0.2">
      <c r="A165" s="359" t="s">
        <v>78</v>
      </c>
      <c r="B165" s="343" t="s">
        <v>188</v>
      </c>
      <c r="C165" s="356" t="s">
        <v>262</v>
      </c>
      <c r="D165" s="357">
        <v>169</v>
      </c>
      <c r="E165" s="340"/>
      <c r="F165" s="687">
        <f>SUM(E165:E168)</f>
        <v>0</v>
      </c>
      <c r="G165" s="667">
        <f>ROUND(I165*0.6,2)</f>
        <v>11700</v>
      </c>
      <c r="H165" s="668">
        <f>F165*G165</f>
        <v>0</v>
      </c>
      <c r="I165" s="686">
        <v>19500</v>
      </c>
    </row>
    <row r="166" spans="1:9" s="371" customFormat="1" ht="12.75" customHeight="1" x14ac:dyDescent="0.2">
      <c r="A166" s="359" t="s">
        <v>78</v>
      </c>
      <c r="B166" s="343" t="s">
        <v>188</v>
      </c>
      <c r="C166" s="356" t="s">
        <v>262</v>
      </c>
      <c r="D166" s="357">
        <v>179</v>
      </c>
      <c r="E166" s="340"/>
      <c r="F166" s="687"/>
      <c r="G166" s="667"/>
      <c r="H166" s="669"/>
      <c r="I166" s="686"/>
    </row>
    <row r="167" spans="1:9" s="371" customFormat="1" ht="12.75" customHeight="1" x14ac:dyDescent="0.2">
      <c r="A167" s="359" t="s">
        <v>78</v>
      </c>
      <c r="B167" s="343" t="s">
        <v>188</v>
      </c>
      <c r="C167" s="356" t="s">
        <v>262</v>
      </c>
      <c r="D167" s="357">
        <v>189</v>
      </c>
      <c r="E167" s="340"/>
      <c r="F167" s="687"/>
      <c r="G167" s="667"/>
      <c r="H167" s="669"/>
      <c r="I167" s="686"/>
    </row>
    <row r="168" spans="1:9" s="371" customFormat="1" ht="12.75" customHeight="1" x14ac:dyDescent="0.2">
      <c r="A168" s="359" t="s">
        <v>78</v>
      </c>
      <c r="B168" s="343" t="s">
        <v>188</v>
      </c>
      <c r="C168" s="356" t="s">
        <v>262</v>
      </c>
      <c r="D168" s="357">
        <v>199</v>
      </c>
      <c r="E168" s="340"/>
      <c r="F168" s="687"/>
      <c r="G168" s="667"/>
      <c r="H168" s="670"/>
      <c r="I168" s="686"/>
    </row>
    <row r="169" spans="1:9" s="371" customFormat="1" ht="12.75" customHeight="1" x14ac:dyDescent="0.2">
      <c r="A169" s="81" t="s">
        <v>101</v>
      </c>
      <c r="B169" s="340"/>
      <c r="C169" s="387"/>
      <c r="D169" s="362"/>
      <c r="E169" s="340"/>
      <c r="F169" s="32"/>
      <c r="G169" s="90"/>
      <c r="H169" s="345"/>
      <c r="I169" s="342"/>
    </row>
    <row r="170" spans="1:9" s="371" customFormat="1" ht="12.75" customHeight="1" x14ac:dyDescent="0.2">
      <c r="A170" s="365"/>
      <c r="B170" s="368"/>
      <c r="C170" s="362"/>
      <c r="D170" s="368"/>
      <c r="E170" s="368"/>
      <c r="F170" s="374"/>
      <c r="G170" s="375"/>
      <c r="H170" s="375"/>
      <c r="I170" s="376"/>
    </row>
    <row r="171" spans="1:9" s="371" customFormat="1" ht="12.75" customHeight="1" x14ac:dyDescent="0.2">
      <c r="A171" s="359" t="s">
        <v>79</v>
      </c>
      <c r="B171" s="343" t="s">
        <v>188</v>
      </c>
      <c r="C171" s="356" t="s">
        <v>263</v>
      </c>
      <c r="D171" s="357">
        <v>169</v>
      </c>
      <c r="E171" s="340"/>
      <c r="F171" s="687">
        <f>SUM(E171:E173)</f>
        <v>0</v>
      </c>
      <c r="G171" s="667">
        <f>ROUND(I171*0.6,2)</f>
        <v>13800</v>
      </c>
      <c r="H171" s="688">
        <f>F171*G171</f>
        <v>0</v>
      </c>
      <c r="I171" s="686">
        <v>23000</v>
      </c>
    </row>
    <row r="172" spans="1:9" s="371" customFormat="1" ht="12.75" customHeight="1" x14ac:dyDescent="0.2">
      <c r="A172" s="359" t="s">
        <v>79</v>
      </c>
      <c r="B172" s="343" t="s">
        <v>188</v>
      </c>
      <c r="C172" s="356" t="s">
        <v>263</v>
      </c>
      <c r="D172" s="357">
        <v>179</v>
      </c>
      <c r="E172" s="340"/>
      <c r="F172" s="687"/>
      <c r="G172" s="667"/>
      <c r="H172" s="688"/>
      <c r="I172" s="686"/>
    </row>
    <row r="173" spans="1:9" s="371" customFormat="1" ht="12.75" customHeight="1" x14ac:dyDescent="0.2">
      <c r="A173" s="359" t="s">
        <v>79</v>
      </c>
      <c r="B173" s="343" t="s">
        <v>188</v>
      </c>
      <c r="C173" s="356" t="s">
        <v>263</v>
      </c>
      <c r="D173" s="357">
        <v>189</v>
      </c>
      <c r="E173" s="340"/>
      <c r="F173" s="687"/>
      <c r="G173" s="667"/>
      <c r="H173" s="688"/>
      <c r="I173" s="686"/>
    </row>
    <row r="174" spans="1:9" s="371" customFormat="1" ht="12.75" customHeight="1" x14ac:dyDescent="0.2">
      <c r="A174" s="81" t="s">
        <v>101</v>
      </c>
      <c r="B174" s="340"/>
      <c r="C174" s="387"/>
      <c r="D174" s="362"/>
      <c r="E174" s="340"/>
      <c r="F174" s="32"/>
      <c r="G174" s="90"/>
      <c r="H174" s="345"/>
      <c r="I174" s="342"/>
    </row>
    <row r="175" spans="1:9" s="371" customFormat="1" ht="12.75" customHeight="1" x14ac:dyDescent="0.2">
      <c r="A175" s="365"/>
      <c r="B175" s="368"/>
      <c r="C175" s="362"/>
      <c r="D175" s="368"/>
      <c r="E175" s="368"/>
      <c r="F175" s="374"/>
      <c r="G175" s="375"/>
      <c r="H175" s="375"/>
      <c r="I175" s="376"/>
    </row>
    <row r="176" spans="1:9" s="371" customFormat="1" ht="12.75" customHeight="1" x14ac:dyDescent="0.2">
      <c r="A176" s="359" t="s">
        <v>80</v>
      </c>
      <c r="B176" s="343" t="s">
        <v>188</v>
      </c>
      <c r="C176" s="356" t="s">
        <v>265</v>
      </c>
      <c r="D176" s="357">
        <v>159</v>
      </c>
      <c r="E176" s="340"/>
      <c r="F176" s="687">
        <f>SUM(E176:E179)</f>
        <v>0</v>
      </c>
      <c r="G176" s="667">
        <f>ROUND(I176*0.6,2)</f>
        <v>14400</v>
      </c>
      <c r="H176" s="668">
        <f>F176*G176</f>
        <v>0</v>
      </c>
      <c r="I176" s="686">
        <v>24000</v>
      </c>
    </row>
    <row r="177" spans="1:9" s="371" customFormat="1" ht="12.75" customHeight="1" x14ac:dyDescent="0.2">
      <c r="A177" s="359" t="s">
        <v>80</v>
      </c>
      <c r="B177" s="343" t="s">
        <v>188</v>
      </c>
      <c r="C177" s="356" t="s">
        <v>265</v>
      </c>
      <c r="D177" s="357">
        <v>169</v>
      </c>
      <c r="E177" s="340"/>
      <c r="F177" s="687"/>
      <c r="G177" s="667"/>
      <c r="H177" s="669"/>
      <c r="I177" s="686"/>
    </row>
    <row r="178" spans="1:9" s="371" customFormat="1" ht="12.75" customHeight="1" x14ac:dyDescent="0.2">
      <c r="A178" s="359" t="s">
        <v>80</v>
      </c>
      <c r="B178" s="343" t="s">
        <v>188</v>
      </c>
      <c r="C178" s="356" t="s">
        <v>265</v>
      </c>
      <c r="D178" s="357">
        <v>179</v>
      </c>
      <c r="E178" s="340"/>
      <c r="F178" s="687"/>
      <c r="G178" s="667"/>
      <c r="H178" s="669"/>
      <c r="I178" s="686"/>
    </row>
    <row r="179" spans="1:9" s="371" customFormat="1" ht="12.75" customHeight="1" x14ac:dyDescent="0.2">
      <c r="A179" s="359" t="s">
        <v>80</v>
      </c>
      <c r="B179" s="343" t="s">
        <v>188</v>
      </c>
      <c r="C179" s="356" t="s">
        <v>265</v>
      </c>
      <c r="D179" s="357">
        <v>189</v>
      </c>
      <c r="E179" s="340"/>
      <c r="F179" s="687"/>
      <c r="G179" s="667"/>
      <c r="H179" s="670"/>
      <c r="I179" s="686"/>
    </row>
    <row r="180" spans="1:9" s="371" customFormat="1" ht="12.75" customHeight="1" x14ac:dyDescent="0.2">
      <c r="A180" s="81" t="s">
        <v>101</v>
      </c>
      <c r="B180" s="340"/>
      <c r="C180" s="387"/>
      <c r="D180" s="362"/>
      <c r="E180" s="340"/>
      <c r="F180" s="32"/>
      <c r="G180" s="90"/>
      <c r="H180" s="345"/>
      <c r="I180" s="342"/>
    </row>
    <row r="181" spans="1:9" s="371" customFormat="1" ht="12.75" customHeight="1" x14ac:dyDescent="0.2">
      <c r="A181" s="365"/>
      <c r="B181" s="368"/>
      <c r="C181" s="362"/>
      <c r="D181" s="368"/>
      <c r="E181" s="368"/>
      <c r="F181" s="374"/>
      <c r="G181" s="375"/>
      <c r="H181" s="375"/>
      <c r="I181" s="376"/>
    </row>
    <row r="182" spans="1:9" s="371" customFormat="1" ht="12.75" customHeight="1" x14ac:dyDescent="0.2">
      <c r="A182" s="359" t="s">
        <v>81</v>
      </c>
      <c r="B182" s="343" t="s">
        <v>188</v>
      </c>
      <c r="C182" s="356" t="s">
        <v>266</v>
      </c>
      <c r="D182" s="357">
        <v>159</v>
      </c>
      <c r="E182" s="340"/>
      <c r="F182" s="687">
        <f>SUM(E182:E185)</f>
        <v>0</v>
      </c>
      <c r="G182" s="667">
        <f>ROUND(I182*0.6,2)</f>
        <v>15000</v>
      </c>
      <c r="H182" s="668">
        <f>F182*G182</f>
        <v>0</v>
      </c>
      <c r="I182" s="686">
        <v>25000</v>
      </c>
    </row>
    <row r="183" spans="1:9" s="371" customFormat="1" ht="12.75" customHeight="1" x14ac:dyDescent="0.2">
      <c r="A183" s="359" t="s">
        <v>81</v>
      </c>
      <c r="B183" s="343" t="s">
        <v>188</v>
      </c>
      <c r="C183" s="356" t="s">
        <v>266</v>
      </c>
      <c r="D183" s="357">
        <v>169</v>
      </c>
      <c r="E183" s="340"/>
      <c r="F183" s="687"/>
      <c r="G183" s="667"/>
      <c r="H183" s="669"/>
      <c r="I183" s="686"/>
    </row>
    <row r="184" spans="1:9" s="371" customFormat="1" ht="12.75" customHeight="1" x14ac:dyDescent="0.2">
      <c r="A184" s="359" t="s">
        <v>81</v>
      </c>
      <c r="B184" s="343" t="s">
        <v>188</v>
      </c>
      <c r="C184" s="356" t="s">
        <v>266</v>
      </c>
      <c r="D184" s="357">
        <v>179</v>
      </c>
      <c r="E184" s="340"/>
      <c r="F184" s="687"/>
      <c r="G184" s="667"/>
      <c r="H184" s="669"/>
      <c r="I184" s="686"/>
    </row>
    <row r="185" spans="1:9" s="371" customFormat="1" ht="12.75" customHeight="1" x14ac:dyDescent="0.2">
      <c r="A185" s="359" t="s">
        <v>81</v>
      </c>
      <c r="B185" s="343" t="s">
        <v>188</v>
      </c>
      <c r="C185" s="356" t="s">
        <v>266</v>
      </c>
      <c r="D185" s="357">
        <v>189</v>
      </c>
      <c r="E185" s="340"/>
      <c r="F185" s="687"/>
      <c r="G185" s="667"/>
      <c r="H185" s="670"/>
      <c r="I185" s="686"/>
    </row>
    <row r="186" spans="1:9" s="371" customFormat="1" ht="12.75" customHeight="1" x14ac:dyDescent="0.2">
      <c r="A186" s="81" t="s">
        <v>101</v>
      </c>
      <c r="B186" s="340"/>
      <c r="C186" s="387"/>
      <c r="D186" s="362"/>
      <c r="E186" s="340"/>
      <c r="F186" s="32"/>
      <c r="G186" s="90"/>
      <c r="H186" s="345"/>
      <c r="I186" s="342"/>
    </row>
    <row r="187" spans="1:9" s="371" customFormat="1" ht="12.75" customHeight="1" x14ac:dyDescent="0.2">
      <c r="A187" s="365"/>
      <c r="B187" s="368"/>
      <c r="C187" s="362"/>
      <c r="D187" s="368"/>
      <c r="E187" s="368"/>
      <c r="F187" s="374"/>
      <c r="G187" s="375"/>
      <c r="H187" s="375"/>
      <c r="I187" s="376"/>
    </row>
    <row r="188" spans="1:9" s="391" customFormat="1" ht="12.75" customHeight="1" x14ac:dyDescent="0.2">
      <c r="A188" s="78" t="s">
        <v>267</v>
      </c>
      <c r="B188" s="79"/>
      <c r="C188" s="79"/>
      <c r="D188" s="79"/>
      <c r="E188" s="79"/>
      <c r="F188" s="388"/>
      <c r="G188" s="389"/>
      <c r="H188" s="389"/>
      <c r="I188" s="390"/>
    </row>
    <row r="189" spans="1:9" s="371" customFormat="1" ht="12.75" customHeight="1" x14ac:dyDescent="0.2">
      <c r="A189" s="359" t="s">
        <v>13</v>
      </c>
      <c r="B189" s="343" t="s">
        <v>188</v>
      </c>
      <c r="C189" s="356" t="s">
        <v>268</v>
      </c>
      <c r="D189" s="357">
        <v>180</v>
      </c>
      <c r="E189" s="340"/>
      <c r="F189" s="687">
        <f>SUM(E189:E195)</f>
        <v>0</v>
      </c>
      <c r="G189" s="667">
        <f>ROUND(I189*0.6,2)</f>
        <v>5940</v>
      </c>
      <c r="H189" s="688">
        <f>F189*G189</f>
        <v>0</v>
      </c>
      <c r="I189" s="686">
        <v>9900</v>
      </c>
    </row>
    <row r="190" spans="1:9" s="371" customFormat="1" ht="12.75" customHeight="1" x14ac:dyDescent="0.2">
      <c r="A190" s="359" t="s">
        <v>13</v>
      </c>
      <c r="B190" s="343" t="s">
        <v>188</v>
      </c>
      <c r="C190" s="356" t="s">
        <v>268</v>
      </c>
      <c r="D190" s="357">
        <v>185</v>
      </c>
      <c r="E190" s="340"/>
      <c r="F190" s="687"/>
      <c r="G190" s="667"/>
      <c r="H190" s="688"/>
      <c r="I190" s="686"/>
    </row>
    <row r="191" spans="1:9" s="371" customFormat="1" ht="12.75" customHeight="1" x14ac:dyDescent="0.2">
      <c r="A191" s="359" t="s">
        <v>13</v>
      </c>
      <c r="B191" s="343" t="s">
        <v>188</v>
      </c>
      <c r="C191" s="356" t="s">
        <v>268</v>
      </c>
      <c r="D191" s="357">
        <v>190</v>
      </c>
      <c r="E191" s="340"/>
      <c r="F191" s="687"/>
      <c r="G191" s="667"/>
      <c r="H191" s="688"/>
      <c r="I191" s="686"/>
    </row>
    <row r="192" spans="1:9" s="371" customFormat="1" ht="12.75" customHeight="1" x14ac:dyDescent="0.2">
      <c r="A192" s="359" t="s">
        <v>13</v>
      </c>
      <c r="B192" s="343" t="s">
        <v>188</v>
      </c>
      <c r="C192" s="356" t="s">
        <v>268</v>
      </c>
      <c r="D192" s="357">
        <v>195</v>
      </c>
      <c r="E192" s="340"/>
      <c r="F192" s="687"/>
      <c r="G192" s="667"/>
      <c r="H192" s="688"/>
      <c r="I192" s="686"/>
    </row>
    <row r="193" spans="1:9" s="371" customFormat="1" ht="12.75" customHeight="1" x14ac:dyDescent="0.2">
      <c r="A193" s="359" t="s">
        <v>13</v>
      </c>
      <c r="B193" s="343" t="s">
        <v>188</v>
      </c>
      <c r="C193" s="356" t="s">
        <v>268</v>
      </c>
      <c r="D193" s="357">
        <v>200</v>
      </c>
      <c r="E193" s="340"/>
      <c r="F193" s="687"/>
      <c r="G193" s="667"/>
      <c r="H193" s="688"/>
      <c r="I193" s="686"/>
    </row>
    <row r="194" spans="1:9" s="371" customFormat="1" ht="12.75" customHeight="1" x14ac:dyDescent="0.2">
      <c r="A194" s="359" t="s">
        <v>13</v>
      </c>
      <c r="B194" s="343" t="s">
        <v>188</v>
      </c>
      <c r="C194" s="356" t="s">
        <v>268</v>
      </c>
      <c r="D194" s="357">
        <v>205</v>
      </c>
      <c r="E194" s="340"/>
      <c r="F194" s="687"/>
      <c r="G194" s="667"/>
      <c r="H194" s="688"/>
      <c r="I194" s="686"/>
    </row>
    <row r="195" spans="1:9" s="371" customFormat="1" ht="12.75" customHeight="1" x14ac:dyDescent="0.2">
      <c r="A195" s="359" t="s">
        <v>13</v>
      </c>
      <c r="B195" s="343" t="s">
        <v>188</v>
      </c>
      <c r="C195" s="356" t="s">
        <v>268</v>
      </c>
      <c r="D195" s="357">
        <v>210</v>
      </c>
      <c r="E195" s="340"/>
      <c r="F195" s="687"/>
      <c r="G195" s="667"/>
      <c r="H195" s="688"/>
      <c r="I195" s="686"/>
    </row>
    <row r="196" spans="1:9" s="371" customFormat="1" ht="12.75" customHeight="1" x14ac:dyDescent="0.2">
      <c r="A196" s="354"/>
      <c r="B196" s="367"/>
      <c r="C196" s="357"/>
      <c r="D196" s="367"/>
      <c r="E196" s="368"/>
      <c r="F196" s="374"/>
      <c r="G196" s="375"/>
      <c r="H196" s="375"/>
      <c r="I196" s="376"/>
    </row>
    <row r="197" spans="1:9" s="371" customFormat="1" ht="12.75" customHeight="1" x14ac:dyDescent="0.2">
      <c r="A197" s="359" t="s">
        <v>14</v>
      </c>
      <c r="B197" s="343" t="s">
        <v>188</v>
      </c>
      <c r="C197" s="356" t="s">
        <v>270</v>
      </c>
      <c r="D197" s="357">
        <v>180</v>
      </c>
      <c r="E197" s="340"/>
      <c r="F197" s="687">
        <f>SUM(E197:E203)</f>
        <v>0</v>
      </c>
      <c r="G197" s="667">
        <f>ROUND(I197*0.6,2)</f>
        <v>11700</v>
      </c>
      <c r="H197" s="688">
        <f>F197*G197</f>
        <v>0</v>
      </c>
      <c r="I197" s="686">
        <v>19500</v>
      </c>
    </row>
    <row r="198" spans="1:9" s="371" customFormat="1" ht="12.75" customHeight="1" x14ac:dyDescent="0.2">
      <c r="A198" s="359" t="s">
        <v>14</v>
      </c>
      <c r="B198" s="343" t="s">
        <v>188</v>
      </c>
      <c r="C198" s="356" t="s">
        <v>270</v>
      </c>
      <c r="D198" s="357">
        <v>185</v>
      </c>
      <c r="E198" s="340"/>
      <c r="F198" s="687"/>
      <c r="G198" s="667"/>
      <c r="H198" s="688"/>
      <c r="I198" s="686"/>
    </row>
    <row r="199" spans="1:9" s="371" customFormat="1" ht="12.75" customHeight="1" x14ac:dyDescent="0.2">
      <c r="A199" s="359" t="s">
        <v>14</v>
      </c>
      <c r="B199" s="343" t="s">
        <v>188</v>
      </c>
      <c r="C199" s="356" t="s">
        <v>270</v>
      </c>
      <c r="D199" s="357">
        <v>190</v>
      </c>
      <c r="E199" s="340"/>
      <c r="F199" s="687"/>
      <c r="G199" s="667"/>
      <c r="H199" s="688"/>
      <c r="I199" s="686"/>
    </row>
    <row r="200" spans="1:9" s="371" customFormat="1" ht="12.75" customHeight="1" x14ac:dyDescent="0.2">
      <c r="A200" s="359" t="s">
        <v>14</v>
      </c>
      <c r="B200" s="343" t="s">
        <v>188</v>
      </c>
      <c r="C200" s="356" t="s">
        <v>270</v>
      </c>
      <c r="D200" s="357">
        <v>195</v>
      </c>
      <c r="E200" s="340"/>
      <c r="F200" s="687"/>
      <c r="G200" s="667"/>
      <c r="H200" s="688"/>
      <c r="I200" s="686"/>
    </row>
    <row r="201" spans="1:9" s="371" customFormat="1" ht="12.75" customHeight="1" x14ac:dyDescent="0.2">
      <c r="A201" s="359" t="s">
        <v>14</v>
      </c>
      <c r="B201" s="343" t="s">
        <v>188</v>
      </c>
      <c r="C201" s="356" t="s">
        <v>270</v>
      </c>
      <c r="D201" s="357">
        <v>200</v>
      </c>
      <c r="E201" s="340"/>
      <c r="F201" s="687"/>
      <c r="G201" s="667"/>
      <c r="H201" s="688"/>
      <c r="I201" s="686"/>
    </row>
    <row r="202" spans="1:9" s="371" customFormat="1" ht="12.75" customHeight="1" x14ac:dyDescent="0.2">
      <c r="A202" s="359" t="s">
        <v>14</v>
      </c>
      <c r="B202" s="343" t="s">
        <v>188</v>
      </c>
      <c r="C202" s="356" t="s">
        <v>270</v>
      </c>
      <c r="D202" s="357">
        <v>205</v>
      </c>
      <c r="E202" s="340"/>
      <c r="F202" s="687"/>
      <c r="G202" s="667"/>
      <c r="H202" s="688"/>
      <c r="I202" s="686"/>
    </row>
    <row r="203" spans="1:9" s="371" customFormat="1" ht="12.75" customHeight="1" x14ac:dyDescent="0.2">
      <c r="A203" s="359" t="s">
        <v>14</v>
      </c>
      <c r="B203" s="343" t="s">
        <v>188</v>
      </c>
      <c r="C203" s="356" t="s">
        <v>270</v>
      </c>
      <c r="D203" s="357">
        <v>210</v>
      </c>
      <c r="E203" s="340"/>
      <c r="F203" s="687"/>
      <c r="G203" s="667"/>
      <c r="H203" s="688"/>
      <c r="I203" s="686"/>
    </row>
    <row r="204" spans="1:9" s="371" customFormat="1" ht="12.75" customHeight="1" x14ac:dyDescent="0.2">
      <c r="A204" s="359"/>
      <c r="B204" s="343"/>
      <c r="C204" s="356"/>
      <c r="D204" s="357"/>
      <c r="E204" s="340"/>
      <c r="F204" s="454"/>
      <c r="G204" s="455"/>
      <c r="H204" s="457"/>
      <c r="I204" s="456"/>
    </row>
    <row r="205" spans="1:9" s="371" customFormat="1" ht="12.75" customHeight="1" x14ac:dyDescent="0.2">
      <c r="A205" s="366" t="s">
        <v>276</v>
      </c>
      <c r="B205" s="343" t="s">
        <v>188</v>
      </c>
      <c r="C205" s="356" t="s">
        <v>271</v>
      </c>
      <c r="D205" s="357">
        <v>180</v>
      </c>
      <c r="E205" s="340"/>
      <c r="F205" s="687">
        <f>SUM(E205:E211)</f>
        <v>0</v>
      </c>
      <c r="G205" s="667">
        <f>ROUND(I205*0.6,2)</f>
        <v>12180</v>
      </c>
      <c r="H205" s="668">
        <f>F205*G205</f>
        <v>0</v>
      </c>
      <c r="I205" s="686">
        <v>20300</v>
      </c>
    </row>
    <row r="206" spans="1:9" s="371" customFormat="1" ht="12.75" customHeight="1" x14ac:dyDescent="0.2">
      <c r="A206" s="366" t="s">
        <v>276</v>
      </c>
      <c r="B206" s="343" t="s">
        <v>188</v>
      </c>
      <c r="C206" s="356" t="s">
        <v>271</v>
      </c>
      <c r="D206" s="357">
        <v>185</v>
      </c>
      <c r="E206" s="340"/>
      <c r="F206" s="687"/>
      <c r="G206" s="667"/>
      <c r="H206" s="669"/>
      <c r="I206" s="686"/>
    </row>
    <row r="207" spans="1:9" s="371" customFormat="1" ht="12.75" customHeight="1" x14ac:dyDescent="0.2">
      <c r="A207" s="366" t="s">
        <v>276</v>
      </c>
      <c r="B207" s="343" t="s">
        <v>188</v>
      </c>
      <c r="C207" s="356" t="s">
        <v>271</v>
      </c>
      <c r="D207" s="357">
        <v>190</v>
      </c>
      <c r="E207" s="340"/>
      <c r="F207" s="687"/>
      <c r="G207" s="667"/>
      <c r="H207" s="669"/>
      <c r="I207" s="686"/>
    </row>
    <row r="208" spans="1:9" s="371" customFormat="1" ht="12.75" customHeight="1" x14ac:dyDescent="0.2">
      <c r="A208" s="366" t="s">
        <v>276</v>
      </c>
      <c r="B208" s="343" t="s">
        <v>188</v>
      </c>
      <c r="C208" s="356" t="s">
        <v>271</v>
      </c>
      <c r="D208" s="357">
        <v>195</v>
      </c>
      <c r="E208" s="340"/>
      <c r="F208" s="687"/>
      <c r="G208" s="667"/>
      <c r="H208" s="669"/>
      <c r="I208" s="686"/>
    </row>
    <row r="209" spans="1:9" s="371" customFormat="1" ht="12.75" customHeight="1" x14ac:dyDescent="0.2">
      <c r="A209" s="366" t="s">
        <v>276</v>
      </c>
      <c r="B209" s="343" t="s">
        <v>188</v>
      </c>
      <c r="C209" s="356" t="s">
        <v>271</v>
      </c>
      <c r="D209" s="357">
        <v>200</v>
      </c>
      <c r="E209" s="340"/>
      <c r="F209" s="687"/>
      <c r="G209" s="667"/>
      <c r="H209" s="669"/>
      <c r="I209" s="686"/>
    </row>
    <row r="210" spans="1:9" s="371" customFormat="1" ht="12.75" customHeight="1" x14ac:dyDescent="0.2">
      <c r="A210" s="366" t="s">
        <v>276</v>
      </c>
      <c r="B210" s="343" t="s">
        <v>188</v>
      </c>
      <c r="C210" s="356" t="s">
        <v>271</v>
      </c>
      <c r="D210" s="357">
        <v>205</v>
      </c>
      <c r="E210" s="340"/>
      <c r="F210" s="687"/>
      <c r="G210" s="667"/>
      <c r="H210" s="669"/>
      <c r="I210" s="686"/>
    </row>
    <row r="211" spans="1:9" s="371" customFormat="1" ht="12.75" customHeight="1" x14ac:dyDescent="0.2">
      <c r="A211" s="366" t="s">
        <v>276</v>
      </c>
      <c r="B211" s="343" t="s">
        <v>188</v>
      </c>
      <c r="C211" s="356" t="s">
        <v>271</v>
      </c>
      <c r="D211" s="357">
        <v>210</v>
      </c>
      <c r="E211" s="340"/>
      <c r="F211" s="687"/>
      <c r="G211" s="667"/>
      <c r="H211" s="670"/>
      <c r="I211" s="686"/>
    </row>
    <row r="212" spans="1:9" s="371" customFormat="1" ht="12.75" customHeight="1" x14ac:dyDescent="0.2">
      <c r="A212" s="81" t="s">
        <v>101</v>
      </c>
      <c r="B212" s="343"/>
      <c r="C212" s="356"/>
      <c r="D212" s="357"/>
      <c r="E212" s="340"/>
      <c r="F212" s="32"/>
      <c r="G212" s="90"/>
      <c r="H212" s="345"/>
      <c r="I212" s="342"/>
    </row>
    <row r="213" spans="1:9" s="371" customFormat="1" ht="12.75" customHeight="1" x14ac:dyDescent="0.2">
      <c r="A213" s="366"/>
      <c r="B213" s="343"/>
      <c r="C213" s="360"/>
      <c r="D213" s="343"/>
      <c r="E213" s="340"/>
      <c r="F213" s="32"/>
      <c r="G213" s="90"/>
      <c r="H213" s="345"/>
      <c r="I213" s="342"/>
    </row>
    <row r="214" spans="1:9" s="371" customFormat="1" ht="12.75" customHeight="1" x14ac:dyDescent="0.2">
      <c r="A214" s="359" t="s">
        <v>550</v>
      </c>
      <c r="B214" s="343" t="s">
        <v>188</v>
      </c>
      <c r="C214" s="356" t="s">
        <v>269</v>
      </c>
      <c r="D214" s="357">
        <v>170</v>
      </c>
      <c r="E214" s="340"/>
      <c r="F214" s="687">
        <f>SUM(E214:E218)</f>
        <v>0</v>
      </c>
      <c r="G214" s="667">
        <f>ROUND(I214*0.6,2)</f>
        <v>14400</v>
      </c>
      <c r="H214" s="688">
        <f>F214*G214</f>
        <v>0</v>
      </c>
      <c r="I214" s="686">
        <v>24000</v>
      </c>
    </row>
    <row r="215" spans="1:9" s="371" customFormat="1" ht="12.75" customHeight="1" x14ac:dyDescent="0.2">
      <c r="A215" s="359" t="s">
        <v>550</v>
      </c>
      <c r="B215" s="343" t="s">
        <v>188</v>
      </c>
      <c r="C215" s="356" t="s">
        <v>269</v>
      </c>
      <c r="D215" s="357">
        <v>180</v>
      </c>
      <c r="E215" s="340"/>
      <c r="F215" s="687"/>
      <c r="G215" s="667"/>
      <c r="H215" s="688"/>
      <c r="I215" s="686"/>
    </row>
    <row r="216" spans="1:9" s="371" customFormat="1" ht="12.75" customHeight="1" x14ac:dyDescent="0.2">
      <c r="A216" s="359" t="s">
        <v>550</v>
      </c>
      <c r="B216" s="343" t="s">
        <v>188</v>
      </c>
      <c r="C216" s="356" t="s">
        <v>269</v>
      </c>
      <c r="D216" s="357">
        <v>190</v>
      </c>
      <c r="E216" s="340"/>
      <c r="F216" s="687"/>
      <c r="G216" s="667"/>
      <c r="H216" s="688"/>
      <c r="I216" s="686"/>
    </row>
    <row r="217" spans="1:9" s="371" customFormat="1" ht="12.75" customHeight="1" x14ac:dyDescent="0.2">
      <c r="A217" s="359" t="s">
        <v>550</v>
      </c>
      <c r="B217" s="343" t="s">
        <v>188</v>
      </c>
      <c r="C217" s="356" t="s">
        <v>269</v>
      </c>
      <c r="D217" s="357">
        <v>200</v>
      </c>
      <c r="E217" s="340"/>
      <c r="F217" s="687"/>
      <c r="G217" s="667"/>
      <c r="H217" s="688"/>
      <c r="I217" s="686"/>
    </row>
    <row r="218" spans="1:9" s="371" customFormat="1" ht="12.75" customHeight="1" x14ac:dyDescent="0.2">
      <c r="A218" s="359" t="s">
        <v>550</v>
      </c>
      <c r="B218" s="343" t="s">
        <v>188</v>
      </c>
      <c r="C218" s="356" t="s">
        <v>269</v>
      </c>
      <c r="D218" s="357">
        <v>205</v>
      </c>
      <c r="E218" s="340"/>
      <c r="F218" s="687"/>
      <c r="G218" s="667"/>
      <c r="H218" s="688"/>
      <c r="I218" s="686"/>
    </row>
    <row r="219" spans="1:9" s="371" customFormat="1" ht="12.75" customHeight="1" x14ac:dyDescent="0.2">
      <c r="A219" s="81" t="s">
        <v>101</v>
      </c>
      <c r="B219" s="340"/>
      <c r="C219" s="387"/>
      <c r="D219" s="387"/>
      <c r="E219" s="340"/>
      <c r="F219" s="32"/>
      <c r="G219" s="90"/>
      <c r="H219" s="345"/>
      <c r="I219" s="342"/>
    </row>
    <row r="220" spans="1:9" s="371" customFormat="1" ht="12.75" customHeight="1" x14ac:dyDescent="0.2">
      <c r="A220" s="365"/>
      <c r="B220" s="368"/>
      <c r="C220" s="362"/>
      <c r="D220" s="368"/>
      <c r="E220" s="368"/>
      <c r="F220" s="374"/>
      <c r="G220" s="375"/>
      <c r="H220" s="375"/>
      <c r="I220" s="376"/>
    </row>
    <row r="221" spans="1:9" s="371" customFormat="1" ht="12.75" customHeight="1" x14ac:dyDescent="0.2">
      <c r="A221" s="54" t="s">
        <v>3</v>
      </c>
      <c r="B221" s="13"/>
      <c r="C221" s="14"/>
      <c r="D221" s="13"/>
      <c r="E221" s="13"/>
      <c r="F221" s="377"/>
      <c r="G221" s="378"/>
      <c r="H221" s="378"/>
      <c r="I221" s="379"/>
    </row>
    <row r="222" spans="1:9" s="371" customFormat="1" ht="12.75" customHeight="1" x14ac:dyDescent="0.2">
      <c r="A222" s="354" t="s">
        <v>160</v>
      </c>
      <c r="B222" s="343" t="s">
        <v>188</v>
      </c>
      <c r="C222" s="356" t="s">
        <v>551</v>
      </c>
      <c r="D222" s="357">
        <v>151</v>
      </c>
      <c r="E222" s="367"/>
      <c r="F222" s="702">
        <f>SUM(E222:E227)</f>
        <v>0</v>
      </c>
      <c r="G222" s="703">
        <f>ROUND(I222*0.6,2)</f>
        <v>7200</v>
      </c>
      <c r="H222" s="703">
        <f>F222*G222</f>
        <v>0</v>
      </c>
      <c r="I222" s="704">
        <v>12000</v>
      </c>
    </row>
    <row r="223" spans="1:9" s="371" customFormat="1" ht="12.75" customHeight="1" x14ac:dyDescent="0.2">
      <c r="A223" s="354" t="s">
        <v>160</v>
      </c>
      <c r="B223" s="343" t="s">
        <v>188</v>
      </c>
      <c r="C223" s="356" t="s">
        <v>551</v>
      </c>
      <c r="D223" s="357">
        <v>156</v>
      </c>
      <c r="E223" s="367"/>
      <c r="F223" s="702"/>
      <c r="G223" s="703"/>
      <c r="H223" s="703"/>
      <c r="I223" s="704"/>
    </row>
    <row r="224" spans="1:9" s="371" customFormat="1" ht="12.75" customHeight="1" x14ac:dyDescent="0.2">
      <c r="A224" s="354" t="s">
        <v>160</v>
      </c>
      <c r="B224" s="343" t="s">
        <v>188</v>
      </c>
      <c r="C224" s="356" t="s">
        <v>551</v>
      </c>
      <c r="D224" s="357">
        <v>161</v>
      </c>
      <c r="E224" s="367"/>
      <c r="F224" s="702"/>
      <c r="G224" s="703"/>
      <c r="H224" s="703"/>
      <c r="I224" s="704"/>
    </row>
    <row r="225" spans="1:9" s="371" customFormat="1" ht="12.75" customHeight="1" x14ac:dyDescent="0.2">
      <c r="A225" s="354" t="s">
        <v>160</v>
      </c>
      <c r="B225" s="343" t="s">
        <v>188</v>
      </c>
      <c r="C225" s="356" t="s">
        <v>551</v>
      </c>
      <c r="D225" s="357">
        <v>166</v>
      </c>
      <c r="E225" s="367"/>
      <c r="F225" s="702"/>
      <c r="G225" s="703"/>
      <c r="H225" s="703"/>
      <c r="I225" s="704"/>
    </row>
    <row r="226" spans="1:9" s="371" customFormat="1" ht="12.75" customHeight="1" x14ac:dyDescent="0.2">
      <c r="A226" s="354" t="s">
        <v>160</v>
      </c>
      <c r="B226" s="343" t="s">
        <v>188</v>
      </c>
      <c r="C226" s="356" t="s">
        <v>551</v>
      </c>
      <c r="D226" s="357">
        <v>171</v>
      </c>
      <c r="E226" s="367"/>
      <c r="F226" s="702"/>
      <c r="G226" s="703"/>
      <c r="H226" s="703"/>
      <c r="I226" s="704"/>
    </row>
    <row r="227" spans="1:9" s="371" customFormat="1" ht="12.75" customHeight="1" x14ac:dyDescent="0.2">
      <c r="A227" s="354" t="s">
        <v>160</v>
      </c>
      <c r="B227" s="343" t="s">
        <v>188</v>
      </c>
      <c r="C227" s="356" t="s">
        <v>551</v>
      </c>
      <c r="D227" s="357">
        <v>176</v>
      </c>
      <c r="E227" s="367"/>
      <c r="F227" s="702"/>
      <c r="G227" s="703"/>
      <c r="H227" s="703"/>
      <c r="I227" s="704"/>
    </row>
    <row r="228" spans="1:9" s="371" customFormat="1" ht="12.75" customHeight="1" x14ac:dyDescent="0.2">
      <c r="A228" s="66"/>
      <c r="B228" s="33"/>
      <c r="C228" s="55"/>
      <c r="D228" s="33"/>
      <c r="E228" s="367"/>
      <c r="F228" s="56"/>
      <c r="G228" s="392"/>
      <c r="H228" s="392"/>
      <c r="I228" s="393"/>
    </row>
    <row r="229" spans="1:9" s="371" customFormat="1" ht="12.75" customHeight="1" x14ac:dyDescent="0.2">
      <c r="A229" s="354" t="s">
        <v>161</v>
      </c>
      <c r="B229" s="343" t="s">
        <v>188</v>
      </c>
      <c r="C229" s="356" t="s">
        <v>552</v>
      </c>
      <c r="D229" s="357">
        <v>137</v>
      </c>
      <c r="E229" s="367"/>
      <c r="F229" s="690">
        <f>SUM(E229:E233)</f>
        <v>0</v>
      </c>
      <c r="G229" s="693">
        <f>ROUND(I229*0.6,2)</f>
        <v>8100</v>
      </c>
      <c r="H229" s="693">
        <f>F229*G229</f>
        <v>0</v>
      </c>
      <c r="I229" s="696">
        <v>13500</v>
      </c>
    </row>
    <row r="230" spans="1:9" s="371" customFormat="1" ht="12.75" customHeight="1" x14ac:dyDescent="0.2">
      <c r="A230" s="354" t="s">
        <v>161</v>
      </c>
      <c r="B230" s="343" t="s">
        <v>188</v>
      </c>
      <c r="C230" s="356" t="s">
        <v>552</v>
      </c>
      <c r="D230" s="357">
        <v>147</v>
      </c>
      <c r="E230" s="367"/>
      <c r="F230" s="691"/>
      <c r="G230" s="694"/>
      <c r="H230" s="694"/>
      <c r="I230" s="697"/>
    </row>
    <row r="231" spans="1:9" s="371" customFormat="1" ht="12.75" customHeight="1" x14ac:dyDescent="0.2">
      <c r="A231" s="354" t="s">
        <v>161</v>
      </c>
      <c r="B231" s="343" t="s">
        <v>188</v>
      </c>
      <c r="C231" s="356" t="s">
        <v>552</v>
      </c>
      <c r="D231" s="357">
        <v>157</v>
      </c>
      <c r="E231" s="367"/>
      <c r="F231" s="691"/>
      <c r="G231" s="694"/>
      <c r="H231" s="694"/>
      <c r="I231" s="697"/>
    </row>
    <row r="232" spans="1:9" s="371" customFormat="1" ht="12.75" customHeight="1" x14ac:dyDescent="0.2">
      <c r="A232" s="354" t="s">
        <v>161</v>
      </c>
      <c r="B232" s="343" t="s">
        <v>188</v>
      </c>
      <c r="C232" s="356" t="s">
        <v>552</v>
      </c>
      <c r="D232" s="357">
        <v>167</v>
      </c>
      <c r="E232" s="367"/>
      <c r="F232" s="691"/>
      <c r="G232" s="694"/>
      <c r="H232" s="694"/>
      <c r="I232" s="697"/>
    </row>
    <row r="233" spans="1:9" s="371" customFormat="1" ht="12.75" customHeight="1" x14ac:dyDescent="0.2">
      <c r="A233" s="354" t="s">
        <v>161</v>
      </c>
      <c r="B233" s="343" t="s">
        <v>188</v>
      </c>
      <c r="C233" s="356" t="s">
        <v>552</v>
      </c>
      <c r="D233" s="357">
        <v>177</v>
      </c>
      <c r="E233" s="367"/>
      <c r="F233" s="691"/>
      <c r="G233" s="694"/>
      <c r="H233" s="694"/>
      <c r="I233" s="697"/>
    </row>
    <row r="234" spans="1:9" s="371" customFormat="1" ht="12.75" customHeight="1" x14ac:dyDescent="0.2">
      <c r="A234" s="354"/>
      <c r="B234" s="343"/>
      <c r="C234" s="372"/>
      <c r="D234" s="357"/>
      <c r="E234" s="340"/>
      <c r="F234" s="692"/>
      <c r="G234" s="695"/>
      <c r="H234" s="695"/>
      <c r="I234" s="698"/>
    </row>
    <row r="235" spans="1:9" s="371" customFormat="1" ht="12.75" customHeight="1" x14ac:dyDescent="0.2">
      <c r="A235" s="359" t="s">
        <v>553</v>
      </c>
      <c r="B235" s="343" t="s">
        <v>188</v>
      </c>
      <c r="C235" s="356" t="s">
        <v>554</v>
      </c>
      <c r="D235" s="357">
        <v>137</v>
      </c>
      <c r="E235" s="340"/>
      <c r="F235" s="687">
        <f>SUM(E235:E243)</f>
        <v>0</v>
      </c>
      <c r="G235" s="667">
        <f>ROUND(I235*0.6,2)</f>
        <v>5100</v>
      </c>
      <c r="H235" s="688">
        <f>G235*F235</f>
        <v>0</v>
      </c>
      <c r="I235" s="686">
        <v>8500</v>
      </c>
    </row>
    <row r="236" spans="1:9" s="371" customFormat="1" ht="12.75" customHeight="1" x14ac:dyDescent="0.2">
      <c r="A236" s="359" t="s">
        <v>553</v>
      </c>
      <c r="B236" s="343" t="s">
        <v>188</v>
      </c>
      <c r="C236" s="356" t="s">
        <v>554</v>
      </c>
      <c r="D236" s="357">
        <v>147</v>
      </c>
      <c r="E236" s="340"/>
      <c r="F236" s="687"/>
      <c r="G236" s="667"/>
      <c r="H236" s="688"/>
      <c r="I236" s="686"/>
    </row>
    <row r="237" spans="1:9" s="371" customFormat="1" ht="12.75" customHeight="1" x14ac:dyDescent="0.2">
      <c r="A237" s="359" t="s">
        <v>553</v>
      </c>
      <c r="B237" s="343" t="s">
        <v>188</v>
      </c>
      <c r="C237" s="356" t="s">
        <v>554</v>
      </c>
      <c r="D237" s="357">
        <v>152</v>
      </c>
      <c r="E237" s="340"/>
      <c r="F237" s="687"/>
      <c r="G237" s="667"/>
      <c r="H237" s="688"/>
      <c r="I237" s="686"/>
    </row>
    <row r="238" spans="1:9" s="371" customFormat="1" ht="12.75" customHeight="1" x14ac:dyDescent="0.2">
      <c r="A238" s="359" t="s">
        <v>553</v>
      </c>
      <c r="B238" s="343" t="s">
        <v>188</v>
      </c>
      <c r="C238" s="356" t="s">
        <v>554</v>
      </c>
      <c r="D238" s="357">
        <v>157</v>
      </c>
      <c r="E238" s="340"/>
      <c r="F238" s="687"/>
      <c r="G238" s="667"/>
      <c r="H238" s="688"/>
      <c r="I238" s="686"/>
    </row>
    <row r="239" spans="1:9" s="371" customFormat="1" ht="12.75" customHeight="1" x14ac:dyDescent="0.2">
      <c r="A239" s="359" t="s">
        <v>553</v>
      </c>
      <c r="B239" s="343" t="s">
        <v>188</v>
      </c>
      <c r="C239" s="356" t="s">
        <v>554</v>
      </c>
      <c r="D239" s="357">
        <v>162</v>
      </c>
      <c r="E239" s="340"/>
      <c r="F239" s="687"/>
      <c r="G239" s="667"/>
      <c r="H239" s="688"/>
      <c r="I239" s="686"/>
    </row>
    <row r="240" spans="1:9" s="371" customFormat="1" ht="12.75" customHeight="1" x14ac:dyDescent="0.2">
      <c r="A240" s="359" t="s">
        <v>553</v>
      </c>
      <c r="B240" s="343" t="s">
        <v>188</v>
      </c>
      <c r="C240" s="356" t="s">
        <v>554</v>
      </c>
      <c r="D240" s="357">
        <v>167</v>
      </c>
      <c r="E240" s="340"/>
      <c r="F240" s="687"/>
      <c r="G240" s="667"/>
      <c r="H240" s="688"/>
      <c r="I240" s="686"/>
    </row>
    <row r="241" spans="1:9" s="371" customFormat="1" ht="12.75" customHeight="1" x14ac:dyDescent="0.2">
      <c r="A241" s="359" t="s">
        <v>553</v>
      </c>
      <c r="B241" s="343" t="s">
        <v>188</v>
      </c>
      <c r="C241" s="356" t="s">
        <v>554</v>
      </c>
      <c r="D241" s="357">
        <v>172</v>
      </c>
      <c r="E241" s="340"/>
      <c r="F241" s="687"/>
      <c r="G241" s="667"/>
      <c r="H241" s="688"/>
      <c r="I241" s="686"/>
    </row>
    <row r="242" spans="1:9" s="371" customFormat="1" ht="12.75" customHeight="1" x14ac:dyDescent="0.2">
      <c r="A242" s="359" t="s">
        <v>553</v>
      </c>
      <c r="B242" s="343" t="s">
        <v>188</v>
      </c>
      <c r="C242" s="356" t="s">
        <v>554</v>
      </c>
      <c r="D242" s="357">
        <v>177</v>
      </c>
      <c r="E242" s="340"/>
      <c r="F242" s="687"/>
      <c r="G242" s="667"/>
      <c r="H242" s="688"/>
      <c r="I242" s="686"/>
    </row>
    <row r="243" spans="1:9" s="371" customFormat="1" ht="12.75" customHeight="1" x14ac:dyDescent="0.2">
      <c r="A243" s="359" t="s">
        <v>553</v>
      </c>
      <c r="B243" s="343" t="s">
        <v>188</v>
      </c>
      <c r="C243" s="356" t="s">
        <v>554</v>
      </c>
      <c r="D243" s="357">
        <v>182</v>
      </c>
      <c r="E243" s="340"/>
      <c r="F243" s="687"/>
      <c r="G243" s="667"/>
      <c r="H243" s="688"/>
      <c r="I243" s="686"/>
    </row>
    <row r="244" spans="1:9" s="371" customFormat="1" ht="12.75" customHeight="1" x14ac:dyDescent="0.2">
      <c r="A244" s="354"/>
      <c r="B244" s="367"/>
      <c r="C244" s="357"/>
      <c r="D244" s="367"/>
      <c r="E244" s="368"/>
      <c r="F244" s="374"/>
      <c r="G244" s="375"/>
      <c r="H244" s="375"/>
      <c r="I244" s="376"/>
    </row>
    <row r="245" spans="1:9" s="371" customFormat="1" ht="12.75" customHeight="1" x14ac:dyDescent="0.2">
      <c r="A245" s="359" t="s">
        <v>555</v>
      </c>
      <c r="B245" s="343" t="s">
        <v>188</v>
      </c>
      <c r="C245" s="356" t="s">
        <v>556</v>
      </c>
      <c r="D245" s="357">
        <v>141</v>
      </c>
      <c r="E245" s="340"/>
      <c r="F245" s="672">
        <f>SUM(E245:E248)</f>
        <v>0</v>
      </c>
      <c r="G245" s="699">
        <f>ROUND(I245*0.6,2)</f>
        <v>5100</v>
      </c>
      <c r="H245" s="668">
        <f>F245*G245</f>
        <v>0</v>
      </c>
      <c r="I245" s="689">
        <v>8500</v>
      </c>
    </row>
    <row r="246" spans="1:9" s="371" customFormat="1" ht="12.75" customHeight="1" x14ac:dyDescent="0.2">
      <c r="A246" s="359" t="s">
        <v>555</v>
      </c>
      <c r="B246" s="343" t="s">
        <v>188</v>
      </c>
      <c r="C246" s="356" t="s">
        <v>556</v>
      </c>
      <c r="D246" s="357">
        <v>151</v>
      </c>
      <c r="E246" s="340"/>
      <c r="F246" s="673"/>
      <c r="G246" s="700"/>
      <c r="H246" s="669"/>
      <c r="I246" s="681"/>
    </row>
    <row r="247" spans="1:9" s="371" customFormat="1" ht="12.75" customHeight="1" x14ac:dyDescent="0.2">
      <c r="A247" s="359" t="s">
        <v>555</v>
      </c>
      <c r="B247" s="343" t="s">
        <v>188</v>
      </c>
      <c r="C247" s="356" t="s">
        <v>556</v>
      </c>
      <c r="D247" s="357">
        <v>161</v>
      </c>
      <c r="E247" s="340"/>
      <c r="F247" s="673"/>
      <c r="G247" s="700"/>
      <c r="H247" s="669"/>
      <c r="I247" s="681"/>
    </row>
    <row r="248" spans="1:9" s="371" customFormat="1" ht="12.75" customHeight="1" x14ac:dyDescent="0.2">
      <c r="A248" s="359" t="s">
        <v>555</v>
      </c>
      <c r="B248" s="343" t="s">
        <v>188</v>
      </c>
      <c r="C248" s="356" t="s">
        <v>556</v>
      </c>
      <c r="D248" s="357">
        <v>171</v>
      </c>
      <c r="E248" s="340"/>
      <c r="F248" s="673"/>
      <c r="G248" s="700"/>
      <c r="H248" s="669"/>
      <c r="I248" s="681"/>
    </row>
    <row r="249" spans="1:9" s="371" customFormat="1" ht="12.75" customHeight="1" x14ac:dyDescent="0.2">
      <c r="A249" s="354"/>
      <c r="B249" s="367"/>
      <c r="C249" s="357"/>
      <c r="D249" s="367"/>
      <c r="E249" s="368"/>
      <c r="F249" s="674"/>
      <c r="G249" s="701"/>
      <c r="H249" s="670"/>
      <c r="I249" s="682"/>
    </row>
    <row r="250" spans="1:9" s="371" customFormat="1" ht="12.75" customHeight="1" x14ac:dyDescent="0.2">
      <c r="A250" s="359" t="s">
        <v>15</v>
      </c>
      <c r="B250" s="343" t="s">
        <v>188</v>
      </c>
      <c r="C250" s="367" t="s">
        <v>557</v>
      </c>
      <c r="D250" s="367">
        <v>137</v>
      </c>
      <c r="E250" s="368"/>
      <c r="F250" s="687">
        <f>SUM(E250:E256)</f>
        <v>0</v>
      </c>
      <c r="G250" s="699">
        <f>ROUND(I250*0.6,2)</f>
        <v>1920</v>
      </c>
      <c r="H250" s="688">
        <f>F250*G250</f>
        <v>0</v>
      </c>
      <c r="I250" s="686">
        <v>3200</v>
      </c>
    </row>
    <row r="251" spans="1:9" s="371" customFormat="1" ht="12.75" customHeight="1" x14ac:dyDescent="0.2">
      <c r="A251" s="359" t="s">
        <v>15</v>
      </c>
      <c r="B251" s="343" t="s">
        <v>188</v>
      </c>
      <c r="C251" s="367" t="s">
        <v>557</v>
      </c>
      <c r="D251" s="343">
        <v>147</v>
      </c>
      <c r="E251" s="340"/>
      <c r="F251" s="687"/>
      <c r="G251" s="700"/>
      <c r="H251" s="688"/>
      <c r="I251" s="686"/>
    </row>
    <row r="252" spans="1:9" s="371" customFormat="1" ht="12.75" customHeight="1" x14ac:dyDescent="0.2">
      <c r="A252" s="359" t="s">
        <v>15</v>
      </c>
      <c r="B252" s="343" t="s">
        <v>188</v>
      </c>
      <c r="C252" s="367" t="s">
        <v>557</v>
      </c>
      <c r="D252" s="343">
        <v>157</v>
      </c>
      <c r="E252" s="340"/>
      <c r="F252" s="687"/>
      <c r="G252" s="700"/>
      <c r="H252" s="688"/>
      <c r="I252" s="686"/>
    </row>
    <row r="253" spans="1:9" s="371" customFormat="1" ht="12.75" customHeight="1" x14ac:dyDescent="0.2">
      <c r="A253" s="359" t="s">
        <v>15</v>
      </c>
      <c r="B253" s="343" t="s">
        <v>188</v>
      </c>
      <c r="C253" s="367" t="s">
        <v>557</v>
      </c>
      <c r="D253" s="343">
        <v>162</v>
      </c>
      <c r="E253" s="340"/>
      <c r="F253" s="687"/>
      <c r="G253" s="700"/>
      <c r="H253" s="688"/>
      <c r="I253" s="686"/>
    </row>
    <row r="254" spans="1:9" s="371" customFormat="1" ht="12.75" customHeight="1" x14ac:dyDescent="0.2">
      <c r="A254" s="359" t="s">
        <v>15</v>
      </c>
      <c r="B254" s="343" t="s">
        <v>188</v>
      </c>
      <c r="C254" s="367" t="s">
        <v>557</v>
      </c>
      <c r="D254" s="343">
        <v>167</v>
      </c>
      <c r="E254" s="340"/>
      <c r="F254" s="687"/>
      <c r="G254" s="700"/>
      <c r="H254" s="688"/>
      <c r="I254" s="686"/>
    </row>
    <row r="255" spans="1:9" s="371" customFormat="1" ht="12.75" customHeight="1" x14ac:dyDescent="0.2">
      <c r="A255" s="359" t="s">
        <v>15</v>
      </c>
      <c r="B255" s="343" t="s">
        <v>188</v>
      </c>
      <c r="C255" s="367" t="s">
        <v>557</v>
      </c>
      <c r="D255" s="343">
        <v>172</v>
      </c>
      <c r="E255" s="340"/>
      <c r="F255" s="687"/>
      <c r="G255" s="700"/>
      <c r="H255" s="688"/>
      <c r="I255" s="686"/>
    </row>
    <row r="256" spans="1:9" s="371" customFormat="1" ht="12.75" customHeight="1" x14ac:dyDescent="0.2">
      <c r="A256" s="359" t="s">
        <v>15</v>
      </c>
      <c r="B256" s="343" t="s">
        <v>188</v>
      </c>
      <c r="C256" s="367" t="s">
        <v>557</v>
      </c>
      <c r="D256" s="343">
        <v>177</v>
      </c>
      <c r="E256" s="340"/>
      <c r="F256" s="687"/>
      <c r="G256" s="701"/>
      <c r="H256" s="688"/>
      <c r="I256" s="686"/>
    </row>
    <row r="257" spans="1:9" s="381" customFormat="1" ht="12.75" customHeight="1" x14ac:dyDescent="0.2">
      <c r="A257" s="359"/>
      <c r="B257" s="343"/>
      <c r="C257" s="367"/>
      <c r="D257" s="343"/>
      <c r="E257" s="343"/>
      <c r="F257" s="169"/>
      <c r="G257" s="337"/>
      <c r="H257" s="380"/>
      <c r="I257" s="342"/>
    </row>
    <row r="258" spans="1:9" s="381" customFormat="1" ht="12.75" customHeight="1" x14ac:dyDescent="0.2">
      <c r="A258" s="369" t="s">
        <v>558</v>
      </c>
      <c r="B258" s="343" t="s">
        <v>188</v>
      </c>
      <c r="C258" s="367" t="s">
        <v>559</v>
      </c>
      <c r="D258" s="367">
        <v>130</v>
      </c>
      <c r="E258" s="343"/>
      <c r="F258" s="687">
        <f>SUM(E258:E262)</f>
        <v>0</v>
      </c>
      <c r="G258" s="667">
        <f>ROUND(I258*0.6,2)</f>
        <v>2100</v>
      </c>
      <c r="H258" s="688">
        <f>F258*G258</f>
        <v>0</v>
      </c>
      <c r="I258" s="671">
        <v>3500</v>
      </c>
    </row>
    <row r="259" spans="1:9" s="381" customFormat="1" ht="12.75" customHeight="1" x14ac:dyDescent="0.2">
      <c r="A259" s="369" t="s">
        <v>558</v>
      </c>
      <c r="B259" s="343" t="s">
        <v>188</v>
      </c>
      <c r="C259" s="367" t="s">
        <v>559</v>
      </c>
      <c r="D259" s="343">
        <v>140</v>
      </c>
      <c r="E259" s="343"/>
      <c r="F259" s="687"/>
      <c r="G259" s="667"/>
      <c r="H259" s="688"/>
      <c r="I259" s="671"/>
    </row>
    <row r="260" spans="1:9" s="381" customFormat="1" ht="12.75" customHeight="1" x14ac:dyDescent="0.2">
      <c r="A260" s="369" t="s">
        <v>558</v>
      </c>
      <c r="B260" s="343" t="s">
        <v>188</v>
      </c>
      <c r="C260" s="367" t="s">
        <v>559</v>
      </c>
      <c r="D260" s="343">
        <v>150</v>
      </c>
      <c r="E260" s="343"/>
      <c r="F260" s="687"/>
      <c r="G260" s="667"/>
      <c r="H260" s="688"/>
      <c r="I260" s="671"/>
    </row>
    <row r="261" spans="1:9" s="381" customFormat="1" ht="12.75" customHeight="1" x14ac:dyDescent="0.2">
      <c r="A261" s="369" t="s">
        <v>558</v>
      </c>
      <c r="B261" s="343" t="s">
        <v>188</v>
      </c>
      <c r="C261" s="367" t="s">
        <v>559</v>
      </c>
      <c r="D261" s="343">
        <v>160</v>
      </c>
      <c r="E261" s="343"/>
      <c r="F261" s="687"/>
      <c r="G261" s="667"/>
      <c r="H261" s="688"/>
      <c r="I261" s="671"/>
    </row>
    <row r="262" spans="1:9" s="381" customFormat="1" ht="12.75" customHeight="1" x14ac:dyDescent="0.2">
      <c r="A262" s="369" t="s">
        <v>558</v>
      </c>
      <c r="B262" s="343" t="s">
        <v>188</v>
      </c>
      <c r="C262" s="367" t="s">
        <v>559</v>
      </c>
      <c r="D262" s="343">
        <v>170</v>
      </c>
      <c r="E262" s="343"/>
      <c r="F262" s="687"/>
      <c r="G262" s="667"/>
      <c r="H262" s="688"/>
      <c r="I262" s="671"/>
    </row>
    <row r="263" spans="1:9" s="371" customFormat="1" ht="12.75" customHeight="1" x14ac:dyDescent="0.2">
      <c r="A263" s="359"/>
      <c r="B263" s="343"/>
      <c r="C263" s="360"/>
      <c r="D263" s="343"/>
      <c r="E263" s="340"/>
      <c r="F263" s="32"/>
      <c r="G263" s="90"/>
      <c r="H263" s="345"/>
      <c r="I263" s="342"/>
    </row>
    <row r="264" spans="1:9" s="371" customFormat="1" ht="12.75" customHeight="1" x14ac:dyDescent="0.2">
      <c r="A264" s="359" t="s">
        <v>625</v>
      </c>
      <c r="B264" s="343" t="s">
        <v>188</v>
      </c>
      <c r="C264" s="356" t="s">
        <v>624</v>
      </c>
      <c r="D264" s="357">
        <v>100</v>
      </c>
      <c r="E264" s="340"/>
      <c r="F264" s="687">
        <f>SUM(E264:E268)</f>
        <v>0</v>
      </c>
      <c r="G264" s="667">
        <f>ROUND(I264*0.6,2)</f>
        <v>4800</v>
      </c>
      <c r="H264" s="688">
        <f>F264*G264</f>
        <v>0</v>
      </c>
      <c r="I264" s="686">
        <v>8000</v>
      </c>
    </row>
    <row r="265" spans="1:9" s="371" customFormat="1" ht="12.75" customHeight="1" x14ac:dyDescent="0.2">
      <c r="A265" s="359" t="s">
        <v>625</v>
      </c>
      <c r="B265" s="343" t="s">
        <v>188</v>
      </c>
      <c r="C265" s="356" t="s">
        <v>624</v>
      </c>
      <c r="D265" s="357">
        <v>110</v>
      </c>
      <c r="E265" s="340"/>
      <c r="F265" s="687"/>
      <c r="G265" s="667"/>
      <c r="H265" s="688"/>
      <c r="I265" s="686"/>
    </row>
    <row r="266" spans="1:9" s="371" customFormat="1" ht="12.75" customHeight="1" x14ac:dyDescent="0.2">
      <c r="A266" s="359" t="s">
        <v>625</v>
      </c>
      <c r="B266" s="343" t="s">
        <v>188</v>
      </c>
      <c r="C266" s="356" t="s">
        <v>624</v>
      </c>
      <c r="D266" s="357">
        <v>120</v>
      </c>
      <c r="E266" s="340"/>
      <c r="F266" s="687"/>
      <c r="G266" s="667"/>
      <c r="H266" s="688"/>
      <c r="I266" s="686"/>
    </row>
    <row r="267" spans="1:9" s="371" customFormat="1" ht="12.75" customHeight="1" x14ac:dyDescent="0.2">
      <c r="A267" s="359" t="s">
        <v>625</v>
      </c>
      <c r="B267" s="343" t="s">
        <v>188</v>
      </c>
      <c r="C267" s="356" t="s">
        <v>624</v>
      </c>
      <c r="D267" s="357">
        <v>130</v>
      </c>
      <c r="E267" s="340"/>
      <c r="F267" s="687"/>
      <c r="G267" s="667"/>
      <c r="H267" s="688"/>
      <c r="I267" s="686"/>
    </row>
    <row r="268" spans="1:9" s="371" customFormat="1" ht="12.75" customHeight="1" x14ac:dyDescent="0.2">
      <c r="A268" s="359" t="s">
        <v>625</v>
      </c>
      <c r="B268" s="343" t="s">
        <v>188</v>
      </c>
      <c r="C268" s="356" t="s">
        <v>624</v>
      </c>
      <c r="D268" s="357">
        <v>140</v>
      </c>
      <c r="E268" s="340"/>
      <c r="F268" s="687"/>
      <c r="G268" s="667"/>
      <c r="H268" s="688"/>
      <c r="I268" s="686"/>
    </row>
    <row r="269" spans="1:9" s="4" customFormat="1" ht="12.75" customHeight="1" thickBot="1" x14ac:dyDescent="0.25">
      <c r="A269" s="394"/>
      <c r="B269" s="370"/>
      <c r="C269" s="395"/>
      <c r="D269" s="370"/>
      <c r="E269" s="370"/>
      <c r="F269" s="396"/>
      <c r="G269" s="397"/>
      <c r="H269" s="397"/>
      <c r="I269" s="398"/>
    </row>
    <row r="270" spans="1:9" ht="15.75" thickBot="1" x14ac:dyDescent="0.3">
      <c r="F270" s="29"/>
      <c r="G270" s="12"/>
      <c r="H270" s="12"/>
      <c r="I270" s="12"/>
    </row>
    <row r="271" spans="1:9" ht="62.25" customHeight="1" thickBot="1" x14ac:dyDescent="0.3">
      <c r="A271" s="4"/>
      <c r="B271" s="5"/>
      <c r="C271" s="6"/>
      <c r="D271" s="5"/>
      <c r="E271" s="23" t="s">
        <v>57</v>
      </c>
      <c r="F271" s="74">
        <f>SUM(F3:F269)</f>
        <v>0</v>
      </c>
      <c r="G271" s="529" t="s">
        <v>77</v>
      </c>
      <c r="H271" s="98">
        <f>SUM(H3:H269)</f>
        <v>0</v>
      </c>
      <c r="I271" s="39"/>
    </row>
  </sheetData>
  <mergeCells count="164">
    <mergeCell ref="I3:I7"/>
    <mergeCell ref="F9:F13"/>
    <mergeCell ref="G9:G13"/>
    <mergeCell ref="H9:H13"/>
    <mergeCell ref="I9:I13"/>
    <mergeCell ref="F3:F7"/>
    <mergeCell ref="G3:G7"/>
    <mergeCell ref="H3:H7"/>
    <mergeCell ref="I15:I19"/>
    <mergeCell ref="F21:F26"/>
    <mergeCell ref="G21:G26"/>
    <mergeCell ref="H21:H26"/>
    <mergeCell ref="I21:I26"/>
    <mergeCell ref="F15:F19"/>
    <mergeCell ref="F28:F33"/>
    <mergeCell ref="G28:G33"/>
    <mergeCell ref="H28:H33"/>
    <mergeCell ref="I28:I33"/>
    <mergeCell ref="G15:G19"/>
    <mergeCell ref="H15:H19"/>
    <mergeCell ref="I39:I43"/>
    <mergeCell ref="H39:H43"/>
    <mergeCell ref="F45:F49"/>
    <mergeCell ref="G45:G49"/>
    <mergeCell ref="H45:H49"/>
    <mergeCell ref="I45:I49"/>
    <mergeCell ref="F57:F61"/>
    <mergeCell ref="G57:G61"/>
    <mergeCell ref="H57:H61"/>
    <mergeCell ref="I57:I61"/>
    <mergeCell ref="F51:F55"/>
    <mergeCell ref="G51:G55"/>
    <mergeCell ref="H51:H55"/>
    <mergeCell ref="I51:I55"/>
    <mergeCell ref="F39:F43"/>
    <mergeCell ref="G39:G43"/>
    <mergeCell ref="I63:I67"/>
    <mergeCell ref="F69:F73"/>
    <mergeCell ref="G69:G73"/>
    <mergeCell ref="H69:H73"/>
    <mergeCell ref="I69:I73"/>
    <mergeCell ref="F75:F76"/>
    <mergeCell ref="G75:G76"/>
    <mergeCell ref="H75:H76"/>
    <mergeCell ref="I75:I76"/>
    <mergeCell ref="F63:F67"/>
    <mergeCell ref="G63:G67"/>
    <mergeCell ref="H63:H67"/>
    <mergeCell ref="F91:F93"/>
    <mergeCell ref="G91:G93"/>
    <mergeCell ref="H91:H93"/>
    <mergeCell ref="I91:I93"/>
    <mergeCell ref="F96:F99"/>
    <mergeCell ref="G96:G99"/>
    <mergeCell ref="H96:H99"/>
    <mergeCell ref="I96:I99"/>
    <mergeCell ref="H78:H85"/>
    <mergeCell ref="I78:I85"/>
    <mergeCell ref="F87:F88"/>
    <mergeCell ref="G87:G88"/>
    <mergeCell ref="H87:H88"/>
    <mergeCell ref="I87:I88"/>
    <mergeCell ref="F78:F85"/>
    <mergeCell ref="G78:G85"/>
    <mergeCell ref="F118:F123"/>
    <mergeCell ref="G118:G123"/>
    <mergeCell ref="H118:H123"/>
    <mergeCell ref="I118:I123"/>
    <mergeCell ref="F102:F107"/>
    <mergeCell ref="G102:G107"/>
    <mergeCell ref="H102:H107"/>
    <mergeCell ref="I102:I107"/>
    <mergeCell ref="F111:F116"/>
    <mergeCell ref="G111:G116"/>
    <mergeCell ref="H111:H116"/>
    <mergeCell ref="I111:I116"/>
    <mergeCell ref="F171:F173"/>
    <mergeCell ref="G171:G173"/>
    <mergeCell ref="H171:H173"/>
    <mergeCell ref="I171:I173"/>
    <mergeCell ref="F176:F179"/>
    <mergeCell ref="G176:G179"/>
    <mergeCell ref="H176:H179"/>
    <mergeCell ref="I176:I179"/>
    <mergeCell ref="F160:F163"/>
    <mergeCell ref="G160:G163"/>
    <mergeCell ref="H160:H163"/>
    <mergeCell ref="I160:I163"/>
    <mergeCell ref="F165:F168"/>
    <mergeCell ref="G165:G168"/>
    <mergeCell ref="H165:H168"/>
    <mergeCell ref="I165:I168"/>
    <mergeCell ref="F197:F203"/>
    <mergeCell ref="G197:G203"/>
    <mergeCell ref="H197:H203"/>
    <mergeCell ref="I197:I203"/>
    <mergeCell ref="F182:F185"/>
    <mergeCell ref="G182:G185"/>
    <mergeCell ref="H182:H185"/>
    <mergeCell ref="I182:I185"/>
    <mergeCell ref="F189:F195"/>
    <mergeCell ref="G189:G195"/>
    <mergeCell ref="H189:H195"/>
    <mergeCell ref="I189:I195"/>
    <mergeCell ref="F214:F218"/>
    <mergeCell ref="G214:G218"/>
    <mergeCell ref="H214:H218"/>
    <mergeCell ref="I214:I218"/>
    <mergeCell ref="F222:F227"/>
    <mergeCell ref="G222:G227"/>
    <mergeCell ref="H222:H227"/>
    <mergeCell ref="I222:I227"/>
    <mergeCell ref="F205:F211"/>
    <mergeCell ref="G205:G211"/>
    <mergeCell ref="H205:H211"/>
    <mergeCell ref="I205:I211"/>
    <mergeCell ref="I264:I268"/>
    <mergeCell ref="F258:F262"/>
    <mergeCell ref="G258:G262"/>
    <mergeCell ref="H258:H262"/>
    <mergeCell ref="I258:I262"/>
    <mergeCell ref="I245:I249"/>
    <mergeCell ref="I250:I256"/>
    <mergeCell ref="H245:H249"/>
    <mergeCell ref="F229:F234"/>
    <mergeCell ref="G229:G234"/>
    <mergeCell ref="H229:H234"/>
    <mergeCell ref="I229:I234"/>
    <mergeCell ref="F264:F268"/>
    <mergeCell ref="G264:G268"/>
    <mergeCell ref="H264:H268"/>
    <mergeCell ref="F250:F256"/>
    <mergeCell ref="G250:G256"/>
    <mergeCell ref="H250:H256"/>
    <mergeCell ref="F235:F243"/>
    <mergeCell ref="G235:G243"/>
    <mergeCell ref="H235:H243"/>
    <mergeCell ref="I235:I243"/>
    <mergeCell ref="F245:F249"/>
    <mergeCell ref="G245:G249"/>
    <mergeCell ref="G35:G37"/>
    <mergeCell ref="H35:H37"/>
    <mergeCell ref="I35:I37"/>
    <mergeCell ref="F35:F37"/>
    <mergeCell ref="F154:F156"/>
    <mergeCell ref="G154:G156"/>
    <mergeCell ref="H154:H156"/>
    <mergeCell ref="I154:I156"/>
    <mergeCell ref="F146:F152"/>
    <mergeCell ref="G146:G152"/>
    <mergeCell ref="H146:H152"/>
    <mergeCell ref="I146:I152"/>
    <mergeCell ref="F125:F130"/>
    <mergeCell ref="G125:G130"/>
    <mergeCell ref="H125:H130"/>
    <mergeCell ref="I125:I130"/>
    <mergeCell ref="F139:F144"/>
    <mergeCell ref="G139:G144"/>
    <mergeCell ref="H139:H144"/>
    <mergeCell ref="I139:I144"/>
    <mergeCell ref="F132:F137"/>
    <mergeCell ref="G132:G137"/>
    <mergeCell ref="H132:H137"/>
    <mergeCell ref="I132:I137"/>
  </mergeCells>
  <pageMargins left="0.51181102362204722" right="0.51181102362204722" top="0.35433070866141736" bottom="0.35433070866141736" header="0.31496062992125984" footer="0.31496062992125984"/>
  <pageSetup paperSize="9" scale="51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4"/>
  <sheetViews>
    <sheetView zoomScale="85" zoomScaleNormal="85" workbookViewId="0">
      <pane ySplit="1" topLeftCell="A2" activePane="bottomLeft" state="frozen"/>
      <selection pane="bottomLeft" activeCell="E7" sqref="E7"/>
    </sheetView>
  </sheetViews>
  <sheetFormatPr defaultColWidth="11.42578125" defaultRowHeight="12.75" x14ac:dyDescent="0.2"/>
  <cols>
    <col min="1" max="1" width="45.42578125" customWidth="1"/>
    <col min="2" max="2" width="15" style="1" customWidth="1"/>
    <col min="3" max="3" width="12" style="3" customWidth="1"/>
    <col min="4" max="4" width="10.7109375" style="1" customWidth="1"/>
    <col min="5" max="5" width="12.140625" style="1" customWidth="1"/>
    <col min="6" max="6" width="14" style="11" customWidth="1"/>
    <col min="8" max="8" width="12.5703125" style="371" customWidth="1"/>
    <col min="9" max="9" width="14.7109375" customWidth="1"/>
  </cols>
  <sheetData>
    <row r="1" spans="1:9" s="2" customFormat="1" ht="31.5" customHeight="1" thickBot="1" x14ac:dyDescent="0.25">
      <c r="A1" s="41" t="s">
        <v>6</v>
      </c>
      <c r="B1" s="106" t="s">
        <v>182</v>
      </c>
      <c r="C1" s="51" t="s">
        <v>7</v>
      </c>
      <c r="D1" s="52" t="s">
        <v>8</v>
      </c>
      <c r="E1" s="44" t="s">
        <v>9</v>
      </c>
      <c r="F1" s="53" t="s">
        <v>10</v>
      </c>
      <c r="G1" s="45" t="s">
        <v>98</v>
      </c>
      <c r="H1" s="468" t="s">
        <v>99</v>
      </c>
      <c r="I1" s="47" t="s">
        <v>100</v>
      </c>
    </row>
    <row r="2" spans="1:9" x14ac:dyDescent="0.2">
      <c r="A2" s="187" t="s">
        <v>59</v>
      </c>
      <c r="B2" s="188"/>
      <c r="C2" s="189"/>
      <c r="D2" s="188"/>
      <c r="E2" s="188"/>
      <c r="F2" s="190"/>
      <c r="G2" s="191"/>
      <c r="H2" s="190"/>
      <c r="I2" s="192"/>
    </row>
    <row r="3" spans="1:9" ht="13.5" customHeight="1" x14ac:dyDescent="0.2">
      <c r="A3" s="21" t="s">
        <v>84</v>
      </c>
      <c r="B3" s="18" t="s">
        <v>185</v>
      </c>
      <c r="C3" s="227" t="s">
        <v>425</v>
      </c>
      <c r="D3" s="170">
        <v>36</v>
      </c>
      <c r="E3" s="18"/>
      <c r="F3" s="687">
        <f>SUM(E3:E15)</f>
        <v>0</v>
      </c>
      <c r="G3" s="667">
        <f>ROUND(I3*0.6,2)</f>
        <v>8640</v>
      </c>
      <c r="H3" s="688">
        <f>F3*G3</f>
        <v>0</v>
      </c>
      <c r="I3" s="721">
        <v>14400</v>
      </c>
    </row>
    <row r="4" spans="1:9" ht="13.5" customHeight="1" x14ac:dyDescent="0.2">
      <c r="A4" s="21" t="s">
        <v>84</v>
      </c>
      <c r="B4" s="18" t="s">
        <v>185</v>
      </c>
      <c r="C4" s="227" t="s">
        <v>425</v>
      </c>
      <c r="D4" s="170">
        <v>37</v>
      </c>
      <c r="E4" s="18"/>
      <c r="F4" s="687"/>
      <c r="G4" s="667"/>
      <c r="H4" s="688"/>
      <c r="I4" s="721"/>
    </row>
    <row r="5" spans="1:9" ht="13.5" customHeight="1" x14ac:dyDescent="0.2">
      <c r="A5" s="21" t="s">
        <v>84</v>
      </c>
      <c r="B5" s="18" t="s">
        <v>185</v>
      </c>
      <c r="C5" s="227" t="s">
        <v>425</v>
      </c>
      <c r="D5" s="170">
        <v>38</v>
      </c>
      <c r="E5" s="18"/>
      <c r="F5" s="687"/>
      <c r="G5" s="667"/>
      <c r="H5" s="688"/>
      <c r="I5" s="721"/>
    </row>
    <row r="6" spans="1:9" ht="13.5" customHeight="1" x14ac:dyDescent="0.2">
      <c r="A6" s="21" t="s">
        <v>84</v>
      </c>
      <c r="B6" s="18" t="s">
        <v>185</v>
      </c>
      <c r="C6" s="227" t="s">
        <v>425</v>
      </c>
      <c r="D6" s="170">
        <v>39</v>
      </c>
      <c r="E6" s="18"/>
      <c r="F6" s="687"/>
      <c r="G6" s="667"/>
      <c r="H6" s="688"/>
      <c r="I6" s="721"/>
    </row>
    <row r="7" spans="1:9" ht="13.5" customHeight="1" x14ac:dyDescent="0.2">
      <c r="A7" s="21" t="s">
        <v>84</v>
      </c>
      <c r="B7" s="18" t="s">
        <v>185</v>
      </c>
      <c r="C7" s="227" t="s">
        <v>425</v>
      </c>
      <c r="D7" s="170">
        <v>40</v>
      </c>
      <c r="E7" s="18"/>
      <c r="F7" s="687"/>
      <c r="G7" s="667"/>
      <c r="H7" s="688"/>
      <c r="I7" s="721"/>
    </row>
    <row r="8" spans="1:9" ht="13.5" customHeight="1" x14ac:dyDescent="0.2">
      <c r="A8" s="21" t="s">
        <v>84</v>
      </c>
      <c r="B8" s="18" t="s">
        <v>185</v>
      </c>
      <c r="C8" s="227" t="s">
        <v>425</v>
      </c>
      <c r="D8" s="170">
        <v>41</v>
      </c>
      <c r="E8" s="18"/>
      <c r="F8" s="687"/>
      <c r="G8" s="667"/>
      <c r="H8" s="688"/>
      <c r="I8" s="721"/>
    </row>
    <row r="9" spans="1:9" ht="13.5" customHeight="1" x14ac:dyDescent="0.2">
      <c r="A9" s="21" t="s">
        <v>84</v>
      </c>
      <c r="B9" s="18" t="s">
        <v>185</v>
      </c>
      <c r="C9" s="227" t="s">
        <v>425</v>
      </c>
      <c r="D9" s="170">
        <v>42</v>
      </c>
      <c r="E9" s="18"/>
      <c r="F9" s="687"/>
      <c r="G9" s="667"/>
      <c r="H9" s="688"/>
      <c r="I9" s="721"/>
    </row>
    <row r="10" spans="1:9" ht="13.5" customHeight="1" x14ac:dyDescent="0.2">
      <c r="A10" s="21" t="s">
        <v>84</v>
      </c>
      <c r="B10" s="18" t="s">
        <v>185</v>
      </c>
      <c r="C10" s="227" t="s">
        <v>425</v>
      </c>
      <c r="D10" s="170">
        <v>43</v>
      </c>
      <c r="E10" s="18"/>
      <c r="F10" s="687"/>
      <c r="G10" s="667"/>
      <c r="H10" s="688"/>
      <c r="I10" s="721"/>
    </row>
    <row r="11" spans="1:9" ht="13.5" customHeight="1" x14ac:dyDescent="0.2">
      <c r="A11" s="21" t="s">
        <v>84</v>
      </c>
      <c r="B11" s="18" t="s">
        <v>185</v>
      </c>
      <c r="C11" s="227" t="s">
        <v>425</v>
      </c>
      <c r="D11" s="170">
        <v>44</v>
      </c>
      <c r="E11" s="18"/>
      <c r="F11" s="687"/>
      <c r="G11" s="667"/>
      <c r="H11" s="688"/>
      <c r="I11" s="721"/>
    </row>
    <row r="12" spans="1:9" ht="13.5" customHeight="1" x14ac:dyDescent="0.2">
      <c r="A12" s="21" t="s">
        <v>84</v>
      </c>
      <c r="B12" s="18" t="s">
        <v>185</v>
      </c>
      <c r="C12" s="227" t="s">
        <v>425</v>
      </c>
      <c r="D12" s="170">
        <v>45</v>
      </c>
      <c r="E12" s="18"/>
      <c r="F12" s="687"/>
      <c r="G12" s="667"/>
      <c r="H12" s="688"/>
      <c r="I12" s="721"/>
    </row>
    <row r="13" spans="1:9" ht="13.5" customHeight="1" x14ac:dyDescent="0.2">
      <c r="A13" s="21" t="s">
        <v>84</v>
      </c>
      <c r="B13" s="18" t="s">
        <v>185</v>
      </c>
      <c r="C13" s="227" t="s">
        <v>425</v>
      </c>
      <c r="D13" s="170">
        <v>46</v>
      </c>
      <c r="E13" s="18"/>
      <c r="F13" s="687"/>
      <c r="G13" s="667"/>
      <c r="H13" s="688"/>
      <c r="I13" s="721"/>
    </row>
    <row r="14" spans="1:9" ht="13.5" customHeight="1" x14ac:dyDescent="0.2">
      <c r="A14" s="21" t="s">
        <v>84</v>
      </c>
      <c r="B14" s="18" t="s">
        <v>185</v>
      </c>
      <c r="C14" s="227" t="s">
        <v>425</v>
      </c>
      <c r="D14" s="170">
        <v>47</v>
      </c>
      <c r="E14" s="18"/>
      <c r="F14" s="687"/>
      <c r="G14" s="667"/>
      <c r="H14" s="688"/>
      <c r="I14" s="721"/>
    </row>
    <row r="15" spans="1:9" ht="13.5" customHeight="1" x14ac:dyDescent="0.2">
      <c r="A15" s="21" t="s">
        <v>84</v>
      </c>
      <c r="B15" s="18" t="s">
        <v>185</v>
      </c>
      <c r="C15" s="227" t="s">
        <v>425</v>
      </c>
      <c r="D15" s="170">
        <v>48</v>
      </c>
      <c r="E15" s="226"/>
      <c r="F15" s="687"/>
      <c r="G15" s="667"/>
      <c r="H15" s="688"/>
      <c r="I15" s="721"/>
    </row>
    <row r="16" spans="1:9" ht="13.5" customHeight="1" x14ac:dyDescent="0.2">
      <c r="A16" s="57"/>
      <c r="B16" s="10"/>
      <c r="C16" s="27"/>
      <c r="D16" s="20"/>
      <c r="E16" s="10"/>
      <c r="F16" s="32"/>
      <c r="G16" s="92"/>
      <c r="H16" s="373"/>
      <c r="I16" s="193"/>
    </row>
    <row r="17" spans="1:9" ht="13.5" customHeight="1" x14ac:dyDescent="0.2">
      <c r="A17" s="21" t="s">
        <v>37</v>
      </c>
      <c r="B17" s="18" t="s">
        <v>185</v>
      </c>
      <c r="C17" s="227" t="s">
        <v>426</v>
      </c>
      <c r="D17" s="170">
        <v>36</v>
      </c>
      <c r="E17" s="18"/>
      <c r="F17" s="687">
        <f>SUM(E17:E29)</f>
        <v>0</v>
      </c>
      <c r="G17" s="667">
        <f>ROUND(I17*0.6,2)</f>
        <v>8520</v>
      </c>
      <c r="H17" s="688">
        <f>F17*G17</f>
        <v>0</v>
      </c>
      <c r="I17" s="721">
        <v>14200</v>
      </c>
    </row>
    <row r="18" spans="1:9" ht="13.5" customHeight="1" x14ac:dyDescent="0.2">
      <c r="A18" s="21" t="s">
        <v>37</v>
      </c>
      <c r="B18" s="18" t="s">
        <v>185</v>
      </c>
      <c r="C18" s="227" t="s">
        <v>426</v>
      </c>
      <c r="D18" s="170">
        <v>37</v>
      </c>
      <c r="E18" s="18"/>
      <c r="F18" s="687"/>
      <c r="G18" s="667"/>
      <c r="H18" s="688"/>
      <c r="I18" s="721"/>
    </row>
    <row r="19" spans="1:9" ht="13.5" customHeight="1" x14ac:dyDescent="0.2">
      <c r="A19" s="21" t="s">
        <v>37</v>
      </c>
      <c r="B19" s="18" t="s">
        <v>185</v>
      </c>
      <c r="C19" s="227" t="s">
        <v>426</v>
      </c>
      <c r="D19" s="170">
        <v>38</v>
      </c>
      <c r="E19" s="18"/>
      <c r="F19" s="687"/>
      <c r="G19" s="667"/>
      <c r="H19" s="688"/>
      <c r="I19" s="721"/>
    </row>
    <row r="20" spans="1:9" ht="13.5" customHeight="1" x14ac:dyDescent="0.2">
      <c r="A20" s="21" t="s">
        <v>37</v>
      </c>
      <c r="B20" s="18" t="s">
        <v>185</v>
      </c>
      <c r="C20" s="227" t="s">
        <v>426</v>
      </c>
      <c r="D20" s="170">
        <v>39</v>
      </c>
      <c r="E20" s="18"/>
      <c r="F20" s="687"/>
      <c r="G20" s="667"/>
      <c r="H20" s="688"/>
      <c r="I20" s="721"/>
    </row>
    <row r="21" spans="1:9" ht="13.5" customHeight="1" x14ac:dyDescent="0.2">
      <c r="A21" s="21" t="s">
        <v>37</v>
      </c>
      <c r="B21" s="18" t="s">
        <v>185</v>
      </c>
      <c r="C21" s="227" t="s">
        <v>426</v>
      </c>
      <c r="D21" s="170">
        <v>40</v>
      </c>
      <c r="E21" s="18"/>
      <c r="F21" s="687"/>
      <c r="G21" s="667"/>
      <c r="H21" s="688"/>
      <c r="I21" s="721"/>
    </row>
    <row r="22" spans="1:9" ht="13.5" customHeight="1" x14ac:dyDescent="0.2">
      <c r="A22" s="21" t="s">
        <v>37</v>
      </c>
      <c r="B22" s="18" t="s">
        <v>185</v>
      </c>
      <c r="C22" s="227" t="s">
        <v>426</v>
      </c>
      <c r="D22" s="170">
        <v>41</v>
      </c>
      <c r="E22" s="18"/>
      <c r="F22" s="687"/>
      <c r="G22" s="667"/>
      <c r="H22" s="688"/>
      <c r="I22" s="721"/>
    </row>
    <row r="23" spans="1:9" ht="13.5" customHeight="1" x14ac:dyDescent="0.2">
      <c r="A23" s="21" t="s">
        <v>37</v>
      </c>
      <c r="B23" s="18" t="s">
        <v>185</v>
      </c>
      <c r="C23" s="227" t="s">
        <v>426</v>
      </c>
      <c r="D23" s="170">
        <v>42</v>
      </c>
      <c r="E23" s="18"/>
      <c r="F23" s="687"/>
      <c r="G23" s="667"/>
      <c r="H23" s="688"/>
      <c r="I23" s="721"/>
    </row>
    <row r="24" spans="1:9" ht="13.5" customHeight="1" x14ac:dyDescent="0.2">
      <c r="A24" s="21" t="s">
        <v>37</v>
      </c>
      <c r="B24" s="18" t="s">
        <v>185</v>
      </c>
      <c r="C24" s="227" t="s">
        <v>426</v>
      </c>
      <c r="D24" s="170">
        <v>43</v>
      </c>
      <c r="E24" s="18"/>
      <c r="F24" s="687"/>
      <c r="G24" s="667"/>
      <c r="H24" s="688"/>
      <c r="I24" s="721"/>
    </row>
    <row r="25" spans="1:9" ht="13.5" customHeight="1" x14ac:dyDescent="0.2">
      <c r="A25" s="21" t="s">
        <v>37</v>
      </c>
      <c r="B25" s="18" t="s">
        <v>185</v>
      </c>
      <c r="C25" s="227" t="s">
        <v>426</v>
      </c>
      <c r="D25" s="170">
        <v>44</v>
      </c>
      <c r="E25" s="18"/>
      <c r="F25" s="687"/>
      <c r="G25" s="667"/>
      <c r="H25" s="688"/>
      <c r="I25" s="721"/>
    </row>
    <row r="26" spans="1:9" ht="13.5" customHeight="1" x14ac:dyDescent="0.2">
      <c r="A26" s="21" t="s">
        <v>37</v>
      </c>
      <c r="B26" s="18" t="s">
        <v>185</v>
      </c>
      <c r="C26" s="227" t="s">
        <v>426</v>
      </c>
      <c r="D26" s="170">
        <v>45</v>
      </c>
      <c r="E26" s="18"/>
      <c r="F26" s="687"/>
      <c r="G26" s="667"/>
      <c r="H26" s="688"/>
      <c r="I26" s="721"/>
    </row>
    <row r="27" spans="1:9" ht="13.5" customHeight="1" x14ac:dyDescent="0.2">
      <c r="A27" s="21" t="s">
        <v>37</v>
      </c>
      <c r="B27" s="18" t="s">
        <v>185</v>
      </c>
      <c r="C27" s="227" t="s">
        <v>426</v>
      </c>
      <c r="D27" s="170">
        <v>46</v>
      </c>
      <c r="E27" s="18"/>
      <c r="F27" s="687"/>
      <c r="G27" s="667"/>
      <c r="H27" s="688"/>
      <c r="I27" s="721"/>
    </row>
    <row r="28" spans="1:9" ht="13.5" customHeight="1" x14ac:dyDescent="0.2">
      <c r="A28" s="21" t="s">
        <v>37</v>
      </c>
      <c r="B28" s="18" t="s">
        <v>185</v>
      </c>
      <c r="C28" s="227" t="s">
        <v>426</v>
      </c>
      <c r="D28" s="170">
        <v>47</v>
      </c>
      <c r="E28" s="18"/>
      <c r="F28" s="687"/>
      <c r="G28" s="667"/>
      <c r="H28" s="688"/>
      <c r="I28" s="721"/>
    </row>
    <row r="29" spans="1:9" ht="13.5" customHeight="1" x14ac:dyDescent="0.2">
      <c r="A29" s="21" t="s">
        <v>37</v>
      </c>
      <c r="B29" s="18" t="s">
        <v>185</v>
      </c>
      <c r="C29" s="227" t="s">
        <v>426</v>
      </c>
      <c r="D29" s="170">
        <v>48</v>
      </c>
      <c r="E29" s="18"/>
      <c r="F29" s="687"/>
      <c r="G29" s="667"/>
      <c r="H29" s="688"/>
      <c r="I29" s="721"/>
    </row>
    <row r="30" spans="1:9" ht="13.5" customHeight="1" x14ac:dyDescent="0.2">
      <c r="A30" s="21"/>
      <c r="B30" s="18"/>
      <c r="C30" s="227"/>
      <c r="D30" s="170"/>
      <c r="E30" s="18"/>
      <c r="F30" s="32"/>
      <c r="G30" s="90"/>
      <c r="H30" s="465"/>
      <c r="I30" s="93"/>
    </row>
    <row r="31" spans="1:9" ht="13.5" customHeight="1" x14ac:dyDescent="0.2">
      <c r="A31" s="21" t="s">
        <v>85</v>
      </c>
      <c r="B31" s="18" t="s">
        <v>185</v>
      </c>
      <c r="C31" s="227" t="s">
        <v>427</v>
      </c>
      <c r="D31" s="170">
        <v>36</v>
      </c>
      <c r="E31" s="10"/>
      <c r="F31" s="687">
        <f>SUM(E31:E43)</f>
        <v>0</v>
      </c>
      <c r="G31" s="667">
        <f>ROUND(I31*0.6,2)</f>
        <v>7020</v>
      </c>
      <c r="H31" s="688">
        <f>F31*G31</f>
        <v>0</v>
      </c>
      <c r="I31" s="721">
        <v>11700</v>
      </c>
    </row>
    <row r="32" spans="1:9" ht="13.5" customHeight="1" x14ac:dyDescent="0.2">
      <c r="A32" s="21" t="s">
        <v>85</v>
      </c>
      <c r="B32" s="18" t="s">
        <v>185</v>
      </c>
      <c r="C32" s="227" t="s">
        <v>427</v>
      </c>
      <c r="D32" s="170">
        <v>37</v>
      </c>
      <c r="E32" s="10"/>
      <c r="F32" s="687"/>
      <c r="G32" s="667"/>
      <c r="H32" s="688"/>
      <c r="I32" s="721"/>
    </row>
    <row r="33" spans="1:9" ht="13.5" customHeight="1" x14ac:dyDescent="0.2">
      <c r="A33" s="21" t="s">
        <v>85</v>
      </c>
      <c r="B33" s="18" t="s">
        <v>185</v>
      </c>
      <c r="C33" s="227" t="s">
        <v>427</v>
      </c>
      <c r="D33" s="170">
        <v>38</v>
      </c>
      <c r="E33" s="10"/>
      <c r="F33" s="687"/>
      <c r="G33" s="667"/>
      <c r="H33" s="688"/>
      <c r="I33" s="721"/>
    </row>
    <row r="34" spans="1:9" ht="13.5" customHeight="1" x14ac:dyDescent="0.2">
      <c r="A34" s="21" t="s">
        <v>85</v>
      </c>
      <c r="B34" s="18" t="s">
        <v>185</v>
      </c>
      <c r="C34" s="227" t="s">
        <v>427</v>
      </c>
      <c r="D34" s="170">
        <v>39</v>
      </c>
      <c r="E34" s="10"/>
      <c r="F34" s="687"/>
      <c r="G34" s="667"/>
      <c r="H34" s="688"/>
      <c r="I34" s="721"/>
    </row>
    <row r="35" spans="1:9" ht="13.5" customHeight="1" x14ac:dyDescent="0.2">
      <c r="A35" s="21" t="s">
        <v>85</v>
      </c>
      <c r="B35" s="18" t="s">
        <v>185</v>
      </c>
      <c r="C35" s="227" t="s">
        <v>427</v>
      </c>
      <c r="D35" s="170">
        <v>40</v>
      </c>
      <c r="E35" s="10"/>
      <c r="F35" s="687"/>
      <c r="G35" s="667"/>
      <c r="H35" s="688"/>
      <c r="I35" s="721"/>
    </row>
    <row r="36" spans="1:9" ht="13.5" customHeight="1" x14ac:dyDescent="0.2">
      <c r="A36" s="21" t="s">
        <v>85</v>
      </c>
      <c r="B36" s="18" t="s">
        <v>185</v>
      </c>
      <c r="C36" s="227" t="s">
        <v>427</v>
      </c>
      <c r="D36" s="170">
        <v>41</v>
      </c>
      <c r="E36" s="10"/>
      <c r="F36" s="687"/>
      <c r="G36" s="667"/>
      <c r="H36" s="688"/>
      <c r="I36" s="721"/>
    </row>
    <row r="37" spans="1:9" ht="13.5" customHeight="1" x14ac:dyDescent="0.2">
      <c r="A37" s="21" t="s">
        <v>85</v>
      </c>
      <c r="B37" s="18" t="s">
        <v>185</v>
      </c>
      <c r="C37" s="227" t="s">
        <v>427</v>
      </c>
      <c r="D37" s="170">
        <v>42</v>
      </c>
      <c r="E37" s="10"/>
      <c r="F37" s="687"/>
      <c r="G37" s="667"/>
      <c r="H37" s="688"/>
      <c r="I37" s="721"/>
    </row>
    <row r="38" spans="1:9" ht="13.5" customHeight="1" x14ac:dyDescent="0.2">
      <c r="A38" s="21" t="s">
        <v>85</v>
      </c>
      <c r="B38" s="18" t="s">
        <v>185</v>
      </c>
      <c r="C38" s="227" t="s">
        <v>427</v>
      </c>
      <c r="D38" s="170">
        <v>43</v>
      </c>
      <c r="E38" s="10"/>
      <c r="F38" s="687"/>
      <c r="G38" s="667"/>
      <c r="H38" s="688"/>
      <c r="I38" s="721"/>
    </row>
    <row r="39" spans="1:9" ht="13.5" customHeight="1" x14ac:dyDescent="0.2">
      <c r="A39" s="21" t="s">
        <v>85</v>
      </c>
      <c r="B39" s="18" t="s">
        <v>185</v>
      </c>
      <c r="C39" s="227" t="s">
        <v>427</v>
      </c>
      <c r="D39" s="170">
        <v>44</v>
      </c>
      <c r="E39" s="10"/>
      <c r="F39" s="687"/>
      <c r="G39" s="667"/>
      <c r="H39" s="688"/>
      <c r="I39" s="721"/>
    </row>
    <row r="40" spans="1:9" ht="13.5" customHeight="1" x14ac:dyDescent="0.2">
      <c r="A40" s="21" t="s">
        <v>85</v>
      </c>
      <c r="B40" s="18" t="s">
        <v>185</v>
      </c>
      <c r="C40" s="227" t="s">
        <v>427</v>
      </c>
      <c r="D40" s="170">
        <v>45</v>
      </c>
      <c r="E40" s="10"/>
      <c r="F40" s="687"/>
      <c r="G40" s="667"/>
      <c r="H40" s="688"/>
      <c r="I40" s="721"/>
    </row>
    <row r="41" spans="1:9" ht="13.5" customHeight="1" x14ac:dyDescent="0.2">
      <c r="A41" s="21" t="s">
        <v>85</v>
      </c>
      <c r="B41" s="18" t="s">
        <v>185</v>
      </c>
      <c r="C41" s="227" t="s">
        <v>427</v>
      </c>
      <c r="D41" s="170">
        <v>46</v>
      </c>
      <c r="E41" s="10"/>
      <c r="F41" s="687"/>
      <c r="G41" s="667"/>
      <c r="H41" s="688"/>
      <c r="I41" s="721"/>
    </row>
    <row r="42" spans="1:9" ht="13.5" customHeight="1" x14ac:dyDescent="0.2">
      <c r="A42" s="21" t="s">
        <v>85</v>
      </c>
      <c r="B42" s="18" t="s">
        <v>185</v>
      </c>
      <c r="C42" s="227" t="s">
        <v>427</v>
      </c>
      <c r="D42" s="170">
        <v>47</v>
      </c>
      <c r="E42" s="10"/>
      <c r="F42" s="687"/>
      <c r="G42" s="667"/>
      <c r="H42" s="688"/>
      <c r="I42" s="721"/>
    </row>
    <row r="43" spans="1:9" ht="13.5" customHeight="1" x14ac:dyDescent="0.2">
      <c r="A43" s="21" t="s">
        <v>85</v>
      </c>
      <c r="B43" s="18" t="s">
        <v>185</v>
      </c>
      <c r="C43" s="227" t="s">
        <v>427</v>
      </c>
      <c r="D43" s="170">
        <v>48</v>
      </c>
      <c r="E43" s="19"/>
      <c r="F43" s="687"/>
      <c r="G43" s="667"/>
      <c r="H43" s="688"/>
      <c r="I43" s="721"/>
    </row>
    <row r="44" spans="1:9" ht="13.5" customHeight="1" x14ac:dyDescent="0.2">
      <c r="A44" s="57"/>
      <c r="B44" s="10"/>
      <c r="C44" s="27"/>
      <c r="D44" s="20"/>
      <c r="E44" s="10"/>
      <c r="F44" s="32"/>
      <c r="G44" s="92"/>
      <c r="H44" s="373"/>
      <c r="I44" s="193"/>
    </row>
    <row r="45" spans="1:9" ht="13.5" customHeight="1" x14ac:dyDescent="0.2">
      <c r="A45" s="21" t="s">
        <v>114</v>
      </c>
      <c r="B45" s="18" t="s">
        <v>185</v>
      </c>
      <c r="C45" s="227" t="s">
        <v>428</v>
      </c>
      <c r="D45" s="170">
        <v>38</v>
      </c>
      <c r="E45" s="19"/>
      <c r="F45" s="702">
        <f>SUM(E45:E55)</f>
        <v>0</v>
      </c>
      <c r="G45" s="667">
        <f>ROUND(I45*0.6,2)</f>
        <v>5160</v>
      </c>
      <c r="H45" s="688">
        <f>F45*G45</f>
        <v>0</v>
      </c>
      <c r="I45" s="721">
        <v>8600</v>
      </c>
    </row>
    <row r="46" spans="1:9" ht="13.5" customHeight="1" x14ac:dyDescent="0.2">
      <c r="A46" s="21" t="s">
        <v>114</v>
      </c>
      <c r="B46" s="18" t="s">
        <v>185</v>
      </c>
      <c r="C46" s="227" t="s">
        <v>428</v>
      </c>
      <c r="D46" s="170">
        <v>39</v>
      </c>
      <c r="E46" s="20"/>
      <c r="F46" s="702"/>
      <c r="G46" s="667"/>
      <c r="H46" s="688"/>
      <c r="I46" s="721"/>
    </row>
    <row r="47" spans="1:9" ht="13.5" customHeight="1" x14ac:dyDescent="0.2">
      <c r="A47" s="21" t="s">
        <v>114</v>
      </c>
      <c r="B47" s="18" t="s">
        <v>185</v>
      </c>
      <c r="C47" s="227" t="s">
        <v>428</v>
      </c>
      <c r="D47" s="170">
        <v>40</v>
      </c>
      <c r="E47" s="20"/>
      <c r="F47" s="702"/>
      <c r="G47" s="667"/>
      <c r="H47" s="688"/>
      <c r="I47" s="721"/>
    </row>
    <row r="48" spans="1:9" ht="13.5" customHeight="1" x14ac:dyDescent="0.2">
      <c r="A48" s="21" t="s">
        <v>114</v>
      </c>
      <c r="B48" s="18" t="s">
        <v>185</v>
      </c>
      <c r="C48" s="227" t="s">
        <v>428</v>
      </c>
      <c r="D48" s="170">
        <v>41</v>
      </c>
      <c r="E48" s="20"/>
      <c r="F48" s="702"/>
      <c r="G48" s="667"/>
      <c r="H48" s="688"/>
      <c r="I48" s="721"/>
    </row>
    <row r="49" spans="1:9" ht="13.5" customHeight="1" x14ac:dyDescent="0.2">
      <c r="A49" s="21" t="s">
        <v>114</v>
      </c>
      <c r="B49" s="18" t="s">
        <v>185</v>
      </c>
      <c r="C49" s="227" t="s">
        <v>428</v>
      </c>
      <c r="D49" s="170">
        <v>42</v>
      </c>
      <c r="E49" s="20"/>
      <c r="F49" s="702"/>
      <c r="G49" s="667"/>
      <c r="H49" s="688"/>
      <c r="I49" s="721"/>
    </row>
    <row r="50" spans="1:9" ht="13.5" customHeight="1" x14ac:dyDescent="0.2">
      <c r="A50" s="21" t="s">
        <v>114</v>
      </c>
      <c r="B50" s="18" t="s">
        <v>185</v>
      </c>
      <c r="C50" s="227" t="s">
        <v>428</v>
      </c>
      <c r="D50" s="170">
        <v>43</v>
      </c>
      <c r="E50" s="19"/>
      <c r="F50" s="702"/>
      <c r="G50" s="667"/>
      <c r="H50" s="688"/>
      <c r="I50" s="721"/>
    </row>
    <row r="51" spans="1:9" ht="13.5" customHeight="1" x14ac:dyDescent="0.2">
      <c r="A51" s="21" t="s">
        <v>114</v>
      </c>
      <c r="B51" s="18" t="s">
        <v>185</v>
      </c>
      <c r="C51" s="227" t="s">
        <v>428</v>
      </c>
      <c r="D51" s="170">
        <v>44</v>
      </c>
      <c r="E51" s="10"/>
      <c r="F51" s="702"/>
      <c r="G51" s="667"/>
      <c r="H51" s="688"/>
      <c r="I51" s="721"/>
    </row>
    <row r="52" spans="1:9" ht="13.5" customHeight="1" x14ac:dyDescent="0.2">
      <c r="A52" s="21" t="s">
        <v>114</v>
      </c>
      <c r="B52" s="18" t="s">
        <v>185</v>
      </c>
      <c r="C52" s="227" t="s">
        <v>428</v>
      </c>
      <c r="D52" s="170">
        <v>45</v>
      </c>
      <c r="E52" s="10"/>
      <c r="F52" s="702"/>
      <c r="G52" s="667"/>
      <c r="H52" s="688"/>
      <c r="I52" s="721"/>
    </row>
    <row r="53" spans="1:9" ht="13.5" customHeight="1" x14ac:dyDescent="0.2">
      <c r="A53" s="21" t="s">
        <v>114</v>
      </c>
      <c r="B53" s="18" t="s">
        <v>185</v>
      </c>
      <c r="C53" s="227" t="s">
        <v>428</v>
      </c>
      <c r="D53" s="170">
        <v>46</v>
      </c>
      <c r="E53" s="10"/>
      <c r="F53" s="702"/>
      <c r="G53" s="667"/>
      <c r="H53" s="688"/>
      <c r="I53" s="721"/>
    </row>
    <row r="54" spans="1:9" ht="13.5" customHeight="1" x14ac:dyDescent="0.2">
      <c r="A54" s="21" t="s">
        <v>114</v>
      </c>
      <c r="B54" s="18" t="s">
        <v>185</v>
      </c>
      <c r="C54" s="227" t="s">
        <v>428</v>
      </c>
      <c r="D54" s="170">
        <v>47</v>
      </c>
      <c r="E54" s="10"/>
      <c r="F54" s="702"/>
      <c r="G54" s="667"/>
      <c r="H54" s="688"/>
      <c r="I54" s="721"/>
    </row>
    <row r="55" spans="1:9" ht="13.5" customHeight="1" x14ac:dyDescent="0.2">
      <c r="A55" s="21" t="s">
        <v>114</v>
      </c>
      <c r="B55" s="18" t="s">
        <v>185</v>
      </c>
      <c r="C55" s="227" t="s">
        <v>428</v>
      </c>
      <c r="D55" s="170">
        <v>48</v>
      </c>
      <c r="E55" s="10"/>
      <c r="F55" s="702"/>
      <c r="G55" s="667"/>
      <c r="H55" s="688"/>
      <c r="I55" s="721"/>
    </row>
    <row r="56" spans="1:9" s="1" customFormat="1" ht="13.5" customHeight="1" x14ac:dyDescent="0.2">
      <c r="A56" s="57"/>
      <c r="B56" s="10"/>
      <c r="C56" s="27"/>
      <c r="D56" s="20"/>
      <c r="E56" s="10"/>
      <c r="F56" s="32"/>
      <c r="G56" s="92"/>
      <c r="H56" s="373"/>
      <c r="I56" s="193"/>
    </row>
    <row r="57" spans="1:9" s="1" customFormat="1" ht="13.5" customHeight="1" x14ac:dyDescent="0.2">
      <c r="A57" s="194" t="s">
        <v>60</v>
      </c>
      <c r="B57" s="195"/>
      <c r="C57" s="196"/>
      <c r="D57" s="195"/>
      <c r="E57" s="195"/>
      <c r="F57" s="197"/>
      <c r="G57" s="198"/>
      <c r="H57" s="469"/>
      <c r="I57" s="199"/>
    </row>
    <row r="58" spans="1:9" s="1" customFormat="1" ht="13.5" customHeight="1" x14ac:dyDescent="0.2">
      <c r="A58" s="21" t="s">
        <v>38</v>
      </c>
      <c r="B58" s="18" t="s">
        <v>186</v>
      </c>
      <c r="C58" s="227" t="s">
        <v>429</v>
      </c>
      <c r="D58" s="170">
        <v>36</v>
      </c>
      <c r="E58" s="10"/>
      <c r="F58" s="687">
        <f>SUM(E58:E70)</f>
        <v>0</v>
      </c>
      <c r="G58" s="667">
        <f>ROUND(I58*0.6,2)</f>
        <v>6600</v>
      </c>
      <c r="H58" s="688">
        <f>F58*G58</f>
        <v>0</v>
      </c>
      <c r="I58" s="721">
        <v>11000</v>
      </c>
    </row>
    <row r="59" spans="1:9" s="1" customFormat="1" ht="13.5" customHeight="1" x14ac:dyDescent="0.2">
      <c r="A59" s="21" t="s">
        <v>38</v>
      </c>
      <c r="B59" s="18" t="s">
        <v>186</v>
      </c>
      <c r="C59" s="227" t="s">
        <v>429</v>
      </c>
      <c r="D59" s="170">
        <v>37</v>
      </c>
      <c r="E59" s="10"/>
      <c r="F59" s="687"/>
      <c r="G59" s="667"/>
      <c r="H59" s="688"/>
      <c r="I59" s="721"/>
    </row>
    <row r="60" spans="1:9" s="1" customFormat="1" ht="13.5" customHeight="1" x14ac:dyDescent="0.2">
      <c r="A60" s="21" t="s">
        <v>38</v>
      </c>
      <c r="B60" s="18" t="s">
        <v>186</v>
      </c>
      <c r="C60" s="227" t="s">
        <v>429</v>
      </c>
      <c r="D60" s="170">
        <v>38</v>
      </c>
      <c r="E60" s="10"/>
      <c r="F60" s="687"/>
      <c r="G60" s="667"/>
      <c r="H60" s="688"/>
      <c r="I60" s="721"/>
    </row>
    <row r="61" spans="1:9" ht="13.5" customHeight="1" x14ac:dyDescent="0.2">
      <c r="A61" s="21" t="s">
        <v>38</v>
      </c>
      <c r="B61" s="18" t="s">
        <v>186</v>
      </c>
      <c r="C61" s="227" t="s">
        <v>429</v>
      </c>
      <c r="D61" s="170">
        <v>39</v>
      </c>
      <c r="E61" s="10"/>
      <c r="F61" s="687"/>
      <c r="G61" s="667"/>
      <c r="H61" s="688"/>
      <c r="I61" s="721"/>
    </row>
    <row r="62" spans="1:9" s="1" customFormat="1" ht="13.5" customHeight="1" x14ac:dyDescent="0.2">
      <c r="A62" s="21" t="s">
        <v>38</v>
      </c>
      <c r="B62" s="18" t="s">
        <v>186</v>
      </c>
      <c r="C62" s="227" t="s">
        <v>429</v>
      </c>
      <c r="D62" s="170">
        <v>40</v>
      </c>
      <c r="E62" s="10"/>
      <c r="F62" s="687"/>
      <c r="G62" s="667"/>
      <c r="H62" s="688"/>
      <c r="I62" s="721"/>
    </row>
    <row r="63" spans="1:9" s="1" customFormat="1" ht="13.5" customHeight="1" x14ac:dyDescent="0.2">
      <c r="A63" s="21" t="s">
        <v>38</v>
      </c>
      <c r="B63" s="18" t="s">
        <v>186</v>
      </c>
      <c r="C63" s="227" t="s">
        <v>429</v>
      </c>
      <c r="D63" s="170">
        <v>41</v>
      </c>
      <c r="E63" s="10"/>
      <c r="F63" s="687"/>
      <c r="G63" s="667"/>
      <c r="H63" s="688"/>
      <c r="I63" s="721"/>
    </row>
    <row r="64" spans="1:9" s="1" customFormat="1" ht="13.5" customHeight="1" x14ac:dyDescent="0.2">
      <c r="A64" s="21" t="s">
        <v>38</v>
      </c>
      <c r="B64" s="18" t="s">
        <v>186</v>
      </c>
      <c r="C64" s="227" t="s">
        <v>429</v>
      </c>
      <c r="D64" s="170">
        <v>42</v>
      </c>
      <c r="E64" s="10"/>
      <c r="F64" s="687"/>
      <c r="G64" s="667"/>
      <c r="H64" s="688"/>
      <c r="I64" s="721"/>
    </row>
    <row r="65" spans="1:9" s="1" customFormat="1" ht="13.5" customHeight="1" x14ac:dyDescent="0.2">
      <c r="A65" s="21" t="s">
        <v>38</v>
      </c>
      <c r="B65" s="18" t="s">
        <v>186</v>
      </c>
      <c r="C65" s="227" t="s">
        <v>429</v>
      </c>
      <c r="D65" s="170">
        <v>43</v>
      </c>
      <c r="E65" s="10"/>
      <c r="F65" s="687"/>
      <c r="G65" s="667"/>
      <c r="H65" s="688"/>
      <c r="I65" s="721"/>
    </row>
    <row r="66" spans="1:9" s="1" customFormat="1" ht="13.5" customHeight="1" x14ac:dyDescent="0.2">
      <c r="A66" s="21" t="s">
        <v>38</v>
      </c>
      <c r="B66" s="18" t="s">
        <v>186</v>
      </c>
      <c r="C66" s="227" t="s">
        <v>429</v>
      </c>
      <c r="D66" s="170">
        <v>44</v>
      </c>
      <c r="E66" s="10"/>
      <c r="F66" s="687"/>
      <c r="G66" s="667"/>
      <c r="H66" s="688"/>
      <c r="I66" s="721"/>
    </row>
    <row r="67" spans="1:9" s="1" customFormat="1" ht="13.5" customHeight="1" x14ac:dyDescent="0.2">
      <c r="A67" s="21" t="s">
        <v>38</v>
      </c>
      <c r="B67" s="18" t="s">
        <v>186</v>
      </c>
      <c r="C67" s="227" t="s">
        <v>429</v>
      </c>
      <c r="D67" s="170">
        <v>45</v>
      </c>
      <c r="E67" s="10"/>
      <c r="F67" s="687"/>
      <c r="G67" s="667"/>
      <c r="H67" s="688"/>
      <c r="I67" s="721"/>
    </row>
    <row r="68" spans="1:9" s="1" customFormat="1" ht="13.5" customHeight="1" x14ac:dyDescent="0.2">
      <c r="A68" s="21" t="s">
        <v>38</v>
      </c>
      <c r="B68" s="18" t="s">
        <v>186</v>
      </c>
      <c r="C68" s="227" t="s">
        <v>429</v>
      </c>
      <c r="D68" s="170">
        <v>46</v>
      </c>
      <c r="E68" s="10"/>
      <c r="F68" s="687"/>
      <c r="G68" s="667"/>
      <c r="H68" s="688"/>
      <c r="I68" s="721"/>
    </row>
    <row r="69" spans="1:9" s="1" customFormat="1" ht="13.5" customHeight="1" x14ac:dyDescent="0.2">
      <c r="A69" s="21" t="s">
        <v>38</v>
      </c>
      <c r="B69" s="18" t="s">
        <v>186</v>
      </c>
      <c r="C69" s="227" t="s">
        <v>429</v>
      </c>
      <c r="D69" s="170">
        <v>47</v>
      </c>
      <c r="E69" s="10"/>
      <c r="F69" s="687"/>
      <c r="G69" s="667"/>
      <c r="H69" s="688"/>
      <c r="I69" s="721"/>
    </row>
    <row r="70" spans="1:9" s="1" customFormat="1" ht="13.5" customHeight="1" x14ac:dyDescent="0.2">
      <c r="A70" s="21" t="s">
        <v>38</v>
      </c>
      <c r="B70" s="18" t="s">
        <v>186</v>
      </c>
      <c r="C70" s="227" t="s">
        <v>429</v>
      </c>
      <c r="D70" s="170">
        <v>48</v>
      </c>
      <c r="E70" s="10"/>
      <c r="F70" s="687"/>
      <c r="G70" s="667"/>
      <c r="H70" s="688"/>
      <c r="I70" s="721"/>
    </row>
    <row r="71" spans="1:9" s="1" customFormat="1" ht="13.5" customHeight="1" x14ac:dyDescent="0.2">
      <c r="A71" s="107"/>
      <c r="B71" s="108"/>
      <c r="C71" s="346"/>
      <c r="D71" s="347"/>
      <c r="E71" s="10"/>
      <c r="F71" s="32"/>
      <c r="G71" s="92"/>
      <c r="H71" s="373"/>
      <c r="I71" s="193"/>
    </row>
    <row r="72" spans="1:9" s="1" customFormat="1" ht="13.5" customHeight="1" x14ac:dyDescent="0.2">
      <c r="A72" s="21" t="s">
        <v>39</v>
      </c>
      <c r="B72" s="18" t="s">
        <v>186</v>
      </c>
      <c r="C72" s="227" t="s">
        <v>430</v>
      </c>
      <c r="D72" s="170">
        <v>36</v>
      </c>
      <c r="E72" s="10"/>
      <c r="F72" s="687">
        <f>SUM(E72:E84)</f>
        <v>0</v>
      </c>
      <c r="G72" s="667">
        <f>ROUND(I72*0.6,2)</f>
        <v>5700</v>
      </c>
      <c r="H72" s="688">
        <f>F72*G72</f>
        <v>0</v>
      </c>
      <c r="I72" s="721">
        <v>9500</v>
      </c>
    </row>
    <row r="73" spans="1:9" s="1" customFormat="1" ht="13.5" customHeight="1" x14ac:dyDescent="0.2">
      <c r="A73" s="21" t="s">
        <v>39</v>
      </c>
      <c r="B73" s="18" t="s">
        <v>186</v>
      </c>
      <c r="C73" s="227" t="s">
        <v>430</v>
      </c>
      <c r="D73" s="170">
        <v>37</v>
      </c>
      <c r="E73" s="10"/>
      <c r="F73" s="687"/>
      <c r="G73" s="667"/>
      <c r="H73" s="688"/>
      <c r="I73" s="721"/>
    </row>
    <row r="74" spans="1:9" s="1" customFormat="1" ht="13.5" customHeight="1" x14ac:dyDescent="0.2">
      <c r="A74" s="21" t="s">
        <v>39</v>
      </c>
      <c r="B74" s="18" t="s">
        <v>186</v>
      </c>
      <c r="C74" s="227" t="s">
        <v>430</v>
      </c>
      <c r="D74" s="170">
        <v>38</v>
      </c>
      <c r="E74" s="10"/>
      <c r="F74" s="687"/>
      <c r="G74" s="667"/>
      <c r="H74" s="688"/>
      <c r="I74" s="721"/>
    </row>
    <row r="75" spans="1:9" s="1" customFormat="1" ht="13.5" customHeight="1" x14ac:dyDescent="0.2">
      <c r="A75" s="21" t="s">
        <v>39</v>
      </c>
      <c r="B75" s="18" t="s">
        <v>186</v>
      </c>
      <c r="C75" s="227" t="s">
        <v>430</v>
      </c>
      <c r="D75" s="170">
        <v>39</v>
      </c>
      <c r="E75" s="10"/>
      <c r="F75" s="687"/>
      <c r="G75" s="667"/>
      <c r="H75" s="688"/>
      <c r="I75" s="721"/>
    </row>
    <row r="76" spans="1:9" s="1" customFormat="1" ht="13.5" customHeight="1" x14ac:dyDescent="0.2">
      <c r="A76" s="21" t="s">
        <v>39</v>
      </c>
      <c r="B76" s="18" t="s">
        <v>186</v>
      </c>
      <c r="C76" s="227" t="s">
        <v>430</v>
      </c>
      <c r="D76" s="170">
        <v>40</v>
      </c>
      <c r="E76" s="10"/>
      <c r="F76" s="687"/>
      <c r="G76" s="667"/>
      <c r="H76" s="688"/>
      <c r="I76" s="721"/>
    </row>
    <row r="77" spans="1:9" s="1" customFormat="1" ht="13.5" customHeight="1" x14ac:dyDescent="0.2">
      <c r="A77" s="21" t="s">
        <v>39</v>
      </c>
      <c r="B77" s="18" t="s">
        <v>186</v>
      </c>
      <c r="C77" s="227" t="s">
        <v>430</v>
      </c>
      <c r="D77" s="170">
        <v>41</v>
      </c>
      <c r="E77" s="10"/>
      <c r="F77" s="687"/>
      <c r="G77" s="667"/>
      <c r="H77" s="688"/>
      <c r="I77" s="721"/>
    </row>
    <row r="78" spans="1:9" s="1" customFormat="1" ht="13.5" customHeight="1" x14ac:dyDescent="0.2">
      <c r="A78" s="21" t="s">
        <v>39</v>
      </c>
      <c r="B78" s="18" t="s">
        <v>186</v>
      </c>
      <c r="C78" s="227" t="s">
        <v>430</v>
      </c>
      <c r="D78" s="170">
        <v>42</v>
      </c>
      <c r="E78" s="10"/>
      <c r="F78" s="687"/>
      <c r="G78" s="667"/>
      <c r="H78" s="688"/>
      <c r="I78" s="721"/>
    </row>
    <row r="79" spans="1:9" s="1" customFormat="1" ht="13.5" customHeight="1" x14ac:dyDescent="0.2">
      <c r="A79" s="21" t="s">
        <v>39</v>
      </c>
      <c r="B79" s="18" t="s">
        <v>186</v>
      </c>
      <c r="C79" s="227" t="s">
        <v>430</v>
      </c>
      <c r="D79" s="170">
        <v>43</v>
      </c>
      <c r="E79" s="10"/>
      <c r="F79" s="687"/>
      <c r="G79" s="667"/>
      <c r="H79" s="688"/>
      <c r="I79" s="721"/>
    </row>
    <row r="80" spans="1:9" s="1" customFormat="1" ht="13.5" customHeight="1" x14ac:dyDescent="0.2">
      <c r="A80" s="21" t="s">
        <v>39</v>
      </c>
      <c r="B80" s="18" t="s">
        <v>186</v>
      </c>
      <c r="C80" s="227" t="s">
        <v>430</v>
      </c>
      <c r="D80" s="170">
        <v>44</v>
      </c>
      <c r="E80" s="10"/>
      <c r="F80" s="687"/>
      <c r="G80" s="667"/>
      <c r="H80" s="688"/>
      <c r="I80" s="721"/>
    </row>
    <row r="81" spans="1:9" ht="13.5" customHeight="1" x14ac:dyDescent="0.2">
      <c r="A81" s="21" t="s">
        <v>39</v>
      </c>
      <c r="B81" s="18" t="s">
        <v>186</v>
      </c>
      <c r="C81" s="227" t="s">
        <v>430</v>
      </c>
      <c r="D81" s="170">
        <v>45</v>
      </c>
      <c r="E81" s="10"/>
      <c r="F81" s="687"/>
      <c r="G81" s="667"/>
      <c r="H81" s="688"/>
      <c r="I81" s="721"/>
    </row>
    <row r="82" spans="1:9" ht="13.5" customHeight="1" x14ac:dyDescent="0.2">
      <c r="A82" s="21" t="s">
        <v>39</v>
      </c>
      <c r="B82" s="18" t="s">
        <v>186</v>
      </c>
      <c r="C82" s="227" t="s">
        <v>430</v>
      </c>
      <c r="D82" s="170">
        <v>46</v>
      </c>
      <c r="E82" s="10"/>
      <c r="F82" s="687"/>
      <c r="G82" s="667"/>
      <c r="H82" s="688"/>
      <c r="I82" s="721"/>
    </row>
    <row r="83" spans="1:9" ht="13.5" customHeight="1" x14ac:dyDescent="0.2">
      <c r="A83" s="21" t="s">
        <v>39</v>
      </c>
      <c r="B83" s="18" t="s">
        <v>186</v>
      </c>
      <c r="C83" s="227" t="s">
        <v>430</v>
      </c>
      <c r="D83" s="170">
        <v>47</v>
      </c>
      <c r="E83" s="10"/>
      <c r="F83" s="687"/>
      <c r="G83" s="667"/>
      <c r="H83" s="688"/>
      <c r="I83" s="721"/>
    </row>
    <row r="84" spans="1:9" ht="13.5" customHeight="1" x14ac:dyDescent="0.2">
      <c r="A84" s="21" t="s">
        <v>39</v>
      </c>
      <c r="B84" s="18" t="s">
        <v>186</v>
      </c>
      <c r="C84" s="227" t="s">
        <v>430</v>
      </c>
      <c r="D84" s="170">
        <v>48</v>
      </c>
      <c r="E84" s="10"/>
      <c r="F84" s="687"/>
      <c r="G84" s="667"/>
      <c r="H84" s="688"/>
      <c r="I84" s="721"/>
    </row>
    <row r="85" spans="1:9" s="1" customFormat="1" ht="13.5" customHeight="1" x14ac:dyDescent="0.2">
      <c r="A85" s="21"/>
      <c r="B85" s="10"/>
      <c r="C85" s="27"/>
      <c r="D85" s="20"/>
      <c r="E85" s="10"/>
      <c r="F85" s="32"/>
      <c r="G85" s="92"/>
      <c r="H85" s="373"/>
      <c r="I85" s="193"/>
    </row>
    <row r="86" spans="1:9" s="1" customFormat="1" ht="13.5" customHeight="1" x14ac:dyDescent="0.2">
      <c r="A86" s="194" t="s">
        <v>35</v>
      </c>
      <c r="B86" s="195"/>
      <c r="C86" s="195"/>
      <c r="D86" s="195"/>
      <c r="E86" s="195"/>
      <c r="F86" s="197"/>
      <c r="G86" s="198"/>
      <c r="H86" s="469"/>
      <c r="I86" s="199"/>
    </row>
    <row r="87" spans="1:9" s="1" customFormat="1" ht="13.5" customHeight="1" x14ac:dyDescent="0.2">
      <c r="A87" s="21" t="s">
        <v>431</v>
      </c>
      <c r="B87" s="18" t="s">
        <v>185</v>
      </c>
      <c r="C87" s="227" t="s">
        <v>432</v>
      </c>
      <c r="D87" s="170">
        <v>36</v>
      </c>
      <c r="E87" s="10"/>
      <c r="F87" s="687">
        <f>SUM(E87:E93)</f>
        <v>0</v>
      </c>
      <c r="G87" s="667">
        <f>ROUND(I87*0.6,2)</f>
        <v>7140</v>
      </c>
      <c r="H87" s="688">
        <f>F87*G87</f>
        <v>0</v>
      </c>
      <c r="I87" s="721">
        <v>11900</v>
      </c>
    </row>
    <row r="88" spans="1:9" s="1" customFormat="1" ht="13.5" customHeight="1" x14ac:dyDescent="0.2">
      <c r="A88" s="21" t="s">
        <v>431</v>
      </c>
      <c r="B88" s="18" t="s">
        <v>185</v>
      </c>
      <c r="C88" s="227" t="s">
        <v>432</v>
      </c>
      <c r="D88" s="170">
        <v>37</v>
      </c>
      <c r="E88" s="10"/>
      <c r="F88" s="687"/>
      <c r="G88" s="667"/>
      <c r="H88" s="688"/>
      <c r="I88" s="721"/>
    </row>
    <row r="89" spans="1:9" s="1" customFormat="1" ht="13.5" customHeight="1" x14ac:dyDescent="0.2">
      <c r="A89" s="21" t="s">
        <v>431</v>
      </c>
      <c r="B89" s="18" t="s">
        <v>185</v>
      </c>
      <c r="C89" s="227" t="s">
        <v>432</v>
      </c>
      <c r="D89" s="170">
        <v>38</v>
      </c>
      <c r="E89" s="10"/>
      <c r="F89" s="687"/>
      <c r="G89" s="667"/>
      <c r="H89" s="688"/>
      <c r="I89" s="721"/>
    </row>
    <row r="90" spans="1:9" s="1" customFormat="1" ht="13.5" customHeight="1" x14ac:dyDescent="0.2">
      <c r="A90" s="21" t="s">
        <v>431</v>
      </c>
      <c r="B90" s="18" t="s">
        <v>185</v>
      </c>
      <c r="C90" s="227" t="s">
        <v>432</v>
      </c>
      <c r="D90" s="170">
        <v>39</v>
      </c>
      <c r="E90" s="10"/>
      <c r="F90" s="687"/>
      <c r="G90" s="667"/>
      <c r="H90" s="688"/>
      <c r="I90" s="721"/>
    </row>
    <row r="91" spans="1:9" s="1" customFormat="1" ht="13.5" customHeight="1" x14ac:dyDescent="0.2">
      <c r="A91" s="21" t="s">
        <v>431</v>
      </c>
      <c r="B91" s="18" t="s">
        <v>185</v>
      </c>
      <c r="C91" s="227" t="s">
        <v>432</v>
      </c>
      <c r="D91" s="170">
        <v>40</v>
      </c>
      <c r="E91" s="10"/>
      <c r="F91" s="687"/>
      <c r="G91" s="667"/>
      <c r="H91" s="688"/>
      <c r="I91" s="721"/>
    </row>
    <row r="92" spans="1:9" s="1" customFormat="1" ht="13.5" customHeight="1" x14ac:dyDescent="0.2">
      <c r="A92" s="21" t="s">
        <v>431</v>
      </c>
      <c r="B92" s="18" t="s">
        <v>185</v>
      </c>
      <c r="C92" s="227" t="s">
        <v>432</v>
      </c>
      <c r="D92" s="170">
        <v>41</v>
      </c>
      <c r="E92" s="10"/>
      <c r="F92" s="687"/>
      <c r="G92" s="667"/>
      <c r="H92" s="688"/>
      <c r="I92" s="721"/>
    </row>
    <row r="93" spans="1:9" s="1" customFormat="1" ht="13.5" customHeight="1" x14ac:dyDescent="0.2">
      <c r="A93" s="21" t="s">
        <v>431</v>
      </c>
      <c r="B93" s="18" t="s">
        <v>185</v>
      </c>
      <c r="C93" s="227" t="s">
        <v>432</v>
      </c>
      <c r="D93" s="170">
        <v>42</v>
      </c>
      <c r="E93" s="10"/>
      <c r="F93" s="687"/>
      <c r="G93" s="667"/>
      <c r="H93" s="688"/>
      <c r="I93" s="721"/>
    </row>
    <row r="94" spans="1:9" s="1" customFormat="1" ht="13.5" customHeight="1" x14ac:dyDescent="0.2">
      <c r="A94" s="57"/>
      <c r="B94" s="10"/>
      <c r="C94" s="27"/>
      <c r="D94" s="20"/>
      <c r="E94" s="10"/>
      <c r="F94" s="32"/>
      <c r="G94" s="92"/>
      <c r="H94" s="373"/>
      <c r="I94" s="193"/>
    </row>
    <row r="95" spans="1:9" s="1" customFormat="1" ht="13.5" customHeight="1" x14ac:dyDescent="0.2">
      <c r="A95" s="21" t="s">
        <v>40</v>
      </c>
      <c r="B95" s="340" t="s">
        <v>581</v>
      </c>
      <c r="C95" s="227" t="s">
        <v>433</v>
      </c>
      <c r="D95" s="31">
        <v>36</v>
      </c>
      <c r="E95" s="10"/>
      <c r="F95" s="687">
        <f>SUM(E95:E101)</f>
        <v>0</v>
      </c>
      <c r="G95" s="667">
        <f>ROUND(I95*0.6,2)</f>
        <v>5700</v>
      </c>
      <c r="H95" s="688">
        <f>F95*G95</f>
        <v>0</v>
      </c>
      <c r="I95" s="721">
        <v>9500</v>
      </c>
    </row>
    <row r="96" spans="1:9" s="1" customFormat="1" ht="13.5" customHeight="1" x14ac:dyDescent="0.2">
      <c r="A96" s="21" t="s">
        <v>40</v>
      </c>
      <c r="B96" s="340" t="s">
        <v>581</v>
      </c>
      <c r="C96" s="227" t="s">
        <v>433</v>
      </c>
      <c r="D96" s="31">
        <v>37</v>
      </c>
      <c r="E96" s="10"/>
      <c r="F96" s="687"/>
      <c r="G96" s="667"/>
      <c r="H96" s="688"/>
      <c r="I96" s="721"/>
    </row>
    <row r="97" spans="1:9" s="1" customFormat="1" ht="13.5" customHeight="1" x14ac:dyDescent="0.2">
      <c r="A97" s="21" t="s">
        <v>40</v>
      </c>
      <c r="B97" s="340" t="s">
        <v>581</v>
      </c>
      <c r="C97" s="227" t="s">
        <v>433</v>
      </c>
      <c r="D97" s="31">
        <v>38</v>
      </c>
      <c r="E97" s="10"/>
      <c r="F97" s="687"/>
      <c r="G97" s="667"/>
      <c r="H97" s="688"/>
      <c r="I97" s="721"/>
    </row>
    <row r="98" spans="1:9" s="1" customFormat="1" ht="13.5" customHeight="1" x14ac:dyDescent="0.2">
      <c r="A98" s="21" t="s">
        <v>40</v>
      </c>
      <c r="B98" s="340" t="s">
        <v>581</v>
      </c>
      <c r="C98" s="227" t="s">
        <v>433</v>
      </c>
      <c r="D98" s="31">
        <v>39</v>
      </c>
      <c r="E98" s="10"/>
      <c r="F98" s="687"/>
      <c r="G98" s="667"/>
      <c r="H98" s="688"/>
      <c r="I98" s="721"/>
    </row>
    <row r="99" spans="1:9" s="1" customFormat="1" ht="13.5" customHeight="1" x14ac:dyDescent="0.2">
      <c r="A99" s="21" t="s">
        <v>40</v>
      </c>
      <c r="B99" s="340" t="s">
        <v>581</v>
      </c>
      <c r="C99" s="227" t="s">
        <v>433</v>
      </c>
      <c r="D99" s="31">
        <v>40</v>
      </c>
      <c r="E99" s="10"/>
      <c r="F99" s="687"/>
      <c r="G99" s="667"/>
      <c r="H99" s="688"/>
      <c r="I99" s="721"/>
    </row>
    <row r="100" spans="1:9" s="1" customFormat="1" ht="13.5" customHeight="1" x14ac:dyDescent="0.2">
      <c r="A100" s="21" t="s">
        <v>40</v>
      </c>
      <c r="B100" s="340" t="s">
        <v>581</v>
      </c>
      <c r="C100" s="227" t="s">
        <v>433</v>
      </c>
      <c r="D100" s="31">
        <v>41</v>
      </c>
      <c r="E100" s="10"/>
      <c r="F100" s="687"/>
      <c r="G100" s="667"/>
      <c r="H100" s="688"/>
      <c r="I100" s="721"/>
    </row>
    <row r="101" spans="1:9" s="1" customFormat="1" ht="13.5" customHeight="1" x14ac:dyDescent="0.2">
      <c r="A101" s="21" t="s">
        <v>40</v>
      </c>
      <c r="B101" s="340" t="s">
        <v>581</v>
      </c>
      <c r="C101" s="227" t="s">
        <v>433</v>
      </c>
      <c r="D101" s="31">
        <v>42</v>
      </c>
      <c r="E101" s="10"/>
      <c r="F101" s="687"/>
      <c r="G101" s="667"/>
      <c r="H101" s="688"/>
      <c r="I101" s="721"/>
    </row>
    <row r="102" spans="1:9" s="1" customFormat="1" ht="13.5" customHeight="1" x14ac:dyDescent="0.2">
      <c r="A102" s="57"/>
      <c r="B102" s="10"/>
      <c r="C102" s="348"/>
      <c r="D102" s="20"/>
      <c r="E102" s="10"/>
      <c r="F102" s="32"/>
      <c r="G102" s="92"/>
      <c r="H102" s="373"/>
      <c r="I102" s="193"/>
    </row>
    <row r="103" spans="1:9" s="1" customFormat="1" ht="13.5" customHeight="1" x14ac:dyDescent="0.2">
      <c r="A103" s="21" t="s">
        <v>115</v>
      </c>
      <c r="B103" s="18" t="s">
        <v>186</v>
      </c>
      <c r="C103" s="31" t="s">
        <v>251</v>
      </c>
      <c r="D103" s="31">
        <v>36</v>
      </c>
      <c r="E103" s="10"/>
      <c r="F103" s="687">
        <f>SUM(E103:E109)</f>
        <v>0</v>
      </c>
      <c r="G103" s="667">
        <f>ROUND(I103*0.6,2)</f>
        <v>4440</v>
      </c>
      <c r="H103" s="688">
        <f>F103*G103</f>
        <v>0</v>
      </c>
      <c r="I103" s="721">
        <v>7400</v>
      </c>
    </row>
    <row r="104" spans="1:9" s="1" customFormat="1" ht="13.5" customHeight="1" x14ac:dyDescent="0.2">
      <c r="A104" s="21" t="s">
        <v>115</v>
      </c>
      <c r="B104" s="18" t="s">
        <v>186</v>
      </c>
      <c r="C104" s="31" t="s">
        <v>251</v>
      </c>
      <c r="D104" s="31">
        <v>37</v>
      </c>
      <c r="E104" s="10"/>
      <c r="F104" s="687"/>
      <c r="G104" s="667"/>
      <c r="H104" s="688"/>
      <c r="I104" s="721"/>
    </row>
    <row r="105" spans="1:9" s="1" customFormat="1" ht="13.5" customHeight="1" x14ac:dyDescent="0.2">
      <c r="A105" s="21" t="s">
        <v>115</v>
      </c>
      <c r="B105" s="18" t="s">
        <v>186</v>
      </c>
      <c r="C105" s="31" t="s">
        <v>251</v>
      </c>
      <c r="D105" s="31">
        <v>38</v>
      </c>
      <c r="E105" s="10"/>
      <c r="F105" s="687"/>
      <c r="G105" s="667"/>
      <c r="H105" s="688"/>
      <c r="I105" s="721"/>
    </row>
    <row r="106" spans="1:9" s="1" customFormat="1" ht="13.5" customHeight="1" x14ac:dyDescent="0.2">
      <c r="A106" s="21" t="s">
        <v>115</v>
      </c>
      <c r="B106" s="18" t="s">
        <v>186</v>
      </c>
      <c r="C106" s="31" t="s">
        <v>251</v>
      </c>
      <c r="D106" s="31">
        <v>39</v>
      </c>
      <c r="E106" s="10"/>
      <c r="F106" s="687"/>
      <c r="G106" s="667"/>
      <c r="H106" s="688"/>
      <c r="I106" s="721"/>
    </row>
    <row r="107" spans="1:9" s="1" customFormat="1" ht="13.5" customHeight="1" x14ac:dyDescent="0.2">
      <c r="A107" s="21" t="s">
        <v>115</v>
      </c>
      <c r="B107" s="18" t="s">
        <v>186</v>
      </c>
      <c r="C107" s="31" t="s">
        <v>251</v>
      </c>
      <c r="D107" s="31">
        <v>40</v>
      </c>
      <c r="E107" s="10"/>
      <c r="F107" s="687"/>
      <c r="G107" s="667"/>
      <c r="H107" s="688"/>
      <c r="I107" s="721"/>
    </row>
    <row r="108" spans="1:9" s="1" customFormat="1" ht="13.5" customHeight="1" x14ac:dyDescent="0.2">
      <c r="A108" s="21" t="s">
        <v>115</v>
      </c>
      <c r="B108" s="18" t="s">
        <v>186</v>
      </c>
      <c r="C108" s="31" t="s">
        <v>251</v>
      </c>
      <c r="D108" s="31">
        <v>41</v>
      </c>
      <c r="E108" s="10"/>
      <c r="F108" s="687"/>
      <c r="G108" s="667"/>
      <c r="H108" s="688"/>
      <c r="I108" s="721"/>
    </row>
    <row r="109" spans="1:9" ht="13.5" customHeight="1" x14ac:dyDescent="0.2">
      <c r="A109" s="21" t="s">
        <v>115</v>
      </c>
      <c r="B109" s="18" t="s">
        <v>186</v>
      </c>
      <c r="C109" s="31" t="s">
        <v>251</v>
      </c>
      <c r="D109" s="31">
        <v>42</v>
      </c>
      <c r="E109" s="10"/>
      <c r="F109" s="687"/>
      <c r="G109" s="667"/>
      <c r="H109" s="688"/>
      <c r="I109" s="721"/>
    </row>
    <row r="110" spans="1:9" ht="13.5" customHeight="1" x14ac:dyDescent="0.2">
      <c r="A110" s="57"/>
      <c r="B110" s="10"/>
      <c r="C110" s="27"/>
      <c r="D110" s="20"/>
      <c r="E110" s="10"/>
      <c r="F110" s="32"/>
      <c r="G110" s="92"/>
      <c r="H110" s="373"/>
      <c r="I110" s="193"/>
    </row>
    <row r="111" spans="1:9" ht="13.5" customHeight="1" x14ac:dyDescent="0.2">
      <c r="A111" s="57" t="s">
        <v>41</v>
      </c>
      <c r="B111" s="18" t="s">
        <v>186</v>
      </c>
      <c r="C111" s="372" t="s">
        <v>658</v>
      </c>
      <c r="D111" s="27">
        <v>36</v>
      </c>
      <c r="E111" s="10"/>
      <c r="F111" s="687">
        <f>SUM(E111:E117)</f>
        <v>0</v>
      </c>
      <c r="G111" s="667">
        <f>ROUND(I111*0.6,2)</f>
        <v>3540</v>
      </c>
      <c r="H111" s="688">
        <f>F111*G111</f>
        <v>0</v>
      </c>
      <c r="I111" s="721">
        <v>5900</v>
      </c>
    </row>
    <row r="112" spans="1:9" ht="13.5" customHeight="1" x14ac:dyDescent="0.2">
      <c r="A112" s="57" t="s">
        <v>41</v>
      </c>
      <c r="B112" s="18" t="s">
        <v>186</v>
      </c>
      <c r="C112" s="372" t="s">
        <v>658</v>
      </c>
      <c r="D112" s="27">
        <v>37</v>
      </c>
      <c r="E112" s="19"/>
      <c r="F112" s="687"/>
      <c r="G112" s="667"/>
      <c r="H112" s="688"/>
      <c r="I112" s="721"/>
    </row>
    <row r="113" spans="1:9" ht="13.5" customHeight="1" x14ac:dyDescent="0.2">
      <c r="A113" s="57" t="s">
        <v>41</v>
      </c>
      <c r="B113" s="18" t="s">
        <v>186</v>
      </c>
      <c r="C113" s="372" t="s">
        <v>658</v>
      </c>
      <c r="D113" s="27">
        <v>38</v>
      </c>
      <c r="E113" s="10"/>
      <c r="F113" s="687"/>
      <c r="G113" s="667"/>
      <c r="H113" s="688"/>
      <c r="I113" s="721"/>
    </row>
    <row r="114" spans="1:9" ht="13.5" customHeight="1" x14ac:dyDescent="0.2">
      <c r="A114" s="57" t="s">
        <v>41</v>
      </c>
      <c r="B114" s="18" t="s">
        <v>186</v>
      </c>
      <c r="C114" s="372" t="s">
        <v>658</v>
      </c>
      <c r="D114" s="27">
        <v>39</v>
      </c>
      <c r="E114" s="10"/>
      <c r="F114" s="687"/>
      <c r="G114" s="667"/>
      <c r="H114" s="688"/>
      <c r="I114" s="721"/>
    </row>
    <row r="115" spans="1:9" ht="13.5" customHeight="1" x14ac:dyDescent="0.2">
      <c r="A115" s="57" t="s">
        <v>41</v>
      </c>
      <c r="B115" s="18" t="s">
        <v>186</v>
      </c>
      <c r="C115" s="372" t="s">
        <v>658</v>
      </c>
      <c r="D115" s="27">
        <v>40</v>
      </c>
      <c r="E115" s="10"/>
      <c r="F115" s="687"/>
      <c r="G115" s="667"/>
      <c r="H115" s="688"/>
      <c r="I115" s="721"/>
    </row>
    <row r="116" spans="1:9" ht="13.5" customHeight="1" x14ac:dyDescent="0.2">
      <c r="A116" s="57" t="s">
        <v>41</v>
      </c>
      <c r="B116" s="18" t="s">
        <v>186</v>
      </c>
      <c r="C116" s="372" t="s">
        <v>658</v>
      </c>
      <c r="D116" s="27">
        <v>41</v>
      </c>
      <c r="E116" s="10"/>
      <c r="F116" s="687"/>
      <c r="G116" s="667"/>
      <c r="H116" s="688"/>
      <c r="I116" s="721"/>
    </row>
    <row r="117" spans="1:9" ht="13.5" customHeight="1" x14ac:dyDescent="0.2">
      <c r="A117" s="57" t="s">
        <v>41</v>
      </c>
      <c r="B117" s="18" t="s">
        <v>186</v>
      </c>
      <c r="C117" s="372" t="s">
        <v>658</v>
      </c>
      <c r="D117" s="27">
        <v>42</v>
      </c>
      <c r="E117" s="10"/>
      <c r="F117" s="687"/>
      <c r="G117" s="667"/>
      <c r="H117" s="688"/>
      <c r="I117" s="721"/>
    </row>
    <row r="118" spans="1:9" ht="13.5" customHeight="1" x14ac:dyDescent="0.2">
      <c r="A118" s="57"/>
      <c r="B118" s="10"/>
      <c r="C118" s="16"/>
      <c r="D118" s="10"/>
      <c r="E118" s="10"/>
      <c r="F118" s="32"/>
      <c r="G118" s="92"/>
      <c r="H118" s="373"/>
      <c r="I118" s="193"/>
    </row>
    <row r="119" spans="1:9" s="1" customFormat="1" ht="13.5" customHeight="1" x14ac:dyDescent="0.2">
      <c r="A119" s="194" t="s">
        <v>582</v>
      </c>
      <c r="B119" s="195"/>
      <c r="C119" s="196"/>
      <c r="D119" s="195"/>
      <c r="E119" s="195"/>
      <c r="F119" s="197"/>
      <c r="G119" s="198"/>
      <c r="H119" s="469"/>
      <c r="I119" s="199"/>
    </row>
    <row r="120" spans="1:9" ht="13.5" customHeight="1" x14ac:dyDescent="0.2">
      <c r="A120" s="180" t="s">
        <v>564</v>
      </c>
      <c r="B120" s="31" t="s">
        <v>186</v>
      </c>
      <c r="C120" s="27" t="s">
        <v>565</v>
      </c>
      <c r="D120" s="20">
        <v>38</v>
      </c>
      <c r="E120" s="10"/>
      <c r="F120" s="672">
        <f>SUM(E120:E130)</f>
        <v>0</v>
      </c>
      <c r="G120" s="708">
        <f>ROUND(I120*0.6,2)</f>
        <v>8100</v>
      </c>
      <c r="H120" s="668">
        <f>F120*G120</f>
        <v>0</v>
      </c>
      <c r="I120" s="711">
        <v>13500</v>
      </c>
    </row>
    <row r="121" spans="1:9" ht="13.5" customHeight="1" x14ac:dyDescent="0.2">
      <c r="A121" s="180" t="s">
        <v>564</v>
      </c>
      <c r="B121" s="31" t="s">
        <v>186</v>
      </c>
      <c r="C121" s="27" t="s">
        <v>565</v>
      </c>
      <c r="D121" s="20">
        <v>39</v>
      </c>
      <c r="E121" s="10"/>
      <c r="F121" s="673"/>
      <c r="G121" s="709"/>
      <c r="H121" s="669"/>
      <c r="I121" s="712"/>
    </row>
    <row r="122" spans="1:9" ht="13.5" customHeight="1" x14ac:dyDescent="0.2">
      <c r="A122" s="180" t="s">
        <v>564</v>
      </c>
      <c r="B122" s="31" t="s">
        <v>186</v>
      </c>
      <c r="C122" s="27" t="s">
        <v>565</v>
      </c>
      <c r="D122" s="20">
        <v>40</v>
      </c>
      <c r="E122" s="10"/>
      <c r="F122" s="673"/>
      <c r="G122" s="709"/>
      <c r="H122" s="669"/>
      <c r="I122" s="712"/>
    </row>
    <row r="123" spans="1:9" ht="13.5" customHeight="1" x14ac:dyDescent="0.2">
      <c r="A123" s="180" t="s">
        <v>564</v>
      </c>
      <c r="B123" s="31" t="s">
        <v>186</v>
      </c>
      <c r="C123" s="27" t="s">
        <v>565</v>
      </c>
      <c r="D123" s="20">
        <v>41</v>
      </c>
      <c r="E123" s="10"/>
      <c r="F123" s="673"/>
      <c r="G123" s="709"/>
      <c r="H123" s="669"/>
      <c r="I123" s="712"/>
    </row>
    <row r="124" spans="1:9" ht="13.5" customHeight="1" x14ac:dyDescent="0.2">
      <c r="A124" s="180" t="s">
        <v>564</v>
      </c>
      <c r="B124" s="31" t="s">
        <v>186</v>
      </c>
      <c r="C124" s="27" t="s">
        <v>565</v>
      </c>
      <c r="D124" s="20">
        <v>42</v>
      </c>
      <c r="E124" s="10"/>
      <c r="F124" s="673"/>
      <c r="G124" s="709"/>
      <c r="H124" s="669"/>
      <c r="I124" s="712"/>
    </row>
    <row r="125" spans="1:9" ht="13.5" customHeight="1" x14ac:dyDescent="0.2">
      <c r="A125" s="180" t="s">
        <v>564</v>
      </c>
      <c r="B125" s="31" t="s">
        <v>186</v>
      </c>
      <c r="C125" s="27" t="s">
        <v>565</v>
      </c>
      <c r="D125" s="20">
        <v>43</v>
      </c>
      <c r="E125" s="10"/>
      <c r="F125" s="673"/>
      <c r="G125" s="709"/>
      <c r="H125" s="669"/>
      <c r="I125" s="712"/>
    </row>
    <row r="126" spans="1:9" ht="13.5" customHeight="1" x14ac:dyDescent="0.2">
      <c r="A126" s="180" t="s">
        <v>564</v>
      </c>
      <c r="B126" s="31" t="s">
        <v>186</v>
      </c>
      <c r="C126" s="27" t="s">
        <v>565</v>
      </c>
      <c r="D126" s="20">
        <v>44</v>
      </c>
      <c r="E126" s="10"/>
      <c r="F126" s="673"/>
      <c r="G126" s="709"/>
      <c r="H126" s="669"/>
      <c r="I126" s="712"/>
    </row>
    <row r="127" spans="1:9" ht="13.5" customHeight="1" x14ac:dyDescent="0.2">
      <c r="A127" s="180" t="s">
        <v>564</v>
      </c>
      <c r="B127" s="31" t="s">
        <v>186</v>
      </c>
      <c r="C127" s="27" t="s">
        <v>565</v>
      </c>
      <c r="D127" s="20">
        <v>45</v>
      </c>
      <c r="E127" s="10"/>
      <c r="F127" s="673"/>
      <c r="G127" s="709"/>
      <c r="H127" s="669"/>
      <c r="I127" s="712"/>
    </row>
    <row r="128" spans="1:9" ht="13.5" customHeight="1" x14ac:dyDescent="0.2">
      <c r="A128" s="180" t="s">
        <v>564</v>
      </c>
      <c r="B128" s="31" t="s">
        <v>186</v>
      </c>
      <c r="C128" s="27" t="s">
        <v>565</v>
      </c>
      <c r="D128" s="20">
        <v>46</v>
      </c>
      <c r="E128" s="10"/>
      <c r="F128" s="673"/>
      <c r="G128" s="709"/>
      <c r="H128" s="669"/>
      <c r="I128" s="712"/>
    </row>
    <row r="129" spans="1:9" ht="13.5" customHeight="1" x14ac:dyDescent="0.2">
      <c r="A129" s="180" t="s">
        <v>564</v>
      </c>
      <c r="B129" s="31" t="s">
        <v>186</v>
      </c>
      <c r="C129" s="27" t="s">
        <v>565</v>
      </c>
      <c r="D129" s="20">
        <v>47</v>
      </c>
      <c r="E129" s="10"/>
      <c r="F129" s="673"/>
      <c r="G129" s="709"/>
      <c r="H129" s="669"/>
      <c r="I129" s="712"/>
    </row>
    <row r="130" spans="1:9" ht="13.5" customHeight="1" x14ac:dyDescent="0.2">
      <c r="A130" s="180" t="s">
        <v>564</v>
      </c>
      <c r="B130" s="31" t="s">
        <v>186</v>
      </c>
      <c r="C130" s="27" t="s">
        <v>565</v>
      </c>
      <c r="D130" s="20">
        <v>48</v>
      </c>
      <c r="E130" s="10"/>
      <c r="F130" s="674"/>
      <c r="G130" s="710"/>
      <c r="H130" s="670"/>
      <c r="I130" s="713"/>
    </row>
    <row r="131" spans="1:9" ht="13.5" customHeight="1" x14ac:dyDescent="0.2">
      <c r="A131" s="180"/>
      <c r="B131" s="20"/>
      <c r="C131" s="27"/>
      <c r="D131" s="20"/>
      <c r="E131" s="10"/>
      <c r="F131" s="401"/>
      <c r="G131" s="92"/>
      <c r="H131" s="373"/>
      <c r="I131" s="193"/>
    </row>
    <row r="132" spans="1:9" ht="13.5" customHeight="1" x14ac:dyDescent="0.2">
      <c r="A132" s="359" t="s">
        <v>636</v>
      </c>
      <c r="B132" s="31" t="s">
        <v>186</v>
      </c>
      <c r="C132" s="360" t="s">
        <v>637</v>
      </c>
      <c r="D132" s="20">
        <v>38</v>
      </c>
      <c r="E132" s="10"/>
      <c r="F132" s="672">
        <f>SUM(E132:E142)</f>
        <v>0</v>
      </c>
      <c r="G132" s="708">
        <f>ROUND(I132*0.6,2)</f>
        <v>8100</v>
      </c>
      <c r="H132" s="668">
        <f>F132*G132</f>
        <v>0</v>
      </c>
      <c r="I132" s="711">
        <v>13500</v>
      </c>
    </row>
    <row r="133" spans="1:9" ht="13.5" customHeight="1" x14ac:dyDescent="0.2">
      <c r="A133" s="359" t="s">
        <v>636</v>
      </c>
      <c r="B133" s="31" t="s">
        <v>186</v>
      </c>
      <c r="C133" s="360" t="s">
        <v>637</v>
      </c>
      <c r="D133" s="20">
        <v>39</v>
      </c>
      <c r="E133" s="10"/>
      <c r="F133" s="673"/>
      <c r="G133" s="709"/>
      <c r="H133" s="669"/>
      <c r="I133" s="712"/>
    </row>
    <row r="134" spans="1:9" ht="13.5" customHeight="1" x14ac:dyDescent="0.2">
      <c r="A134" s="359" t="s">
        <v>636</v>
      </c>
      <c r="B134" s="31" t="s">
        <v>186</v>
      </c>
      <c r="C134" s="360" t="s">
        <v>637</v>
      </c>
      <c r="D134" s="20">
        <v>40</v>
      </c>
      <c r="E134" s="10"/>
      <c r="F134" s="673"/>
      <c r="G134" s="709"/>
      <c r="H134" s="669"/>
      <c r="I134" s="712"/>
    </row>
    <row r="135" spans="1:9" ht="13.5" customHeight="1" x14ac:dyDescent="0.2">
      <c r="A135" s="359" t="s">
        <v>636</v>
      </c>
      <c r="B135" s="31" t="s">
        <v>186</v>
      </c>
      <c r="C135" s="360" t="s">
        <v>637</v>
      </c>
      <c r="D135" s="20">
        <v>41</v>
      </c>
      <c r="E135" s="10"/>
      <c r="F135" s="673"/>
      <c r="G135" s="709"/>
      <c r="H135" s="669"/>
      <c r="I135" s="712"/>
    </row>
    <row r="136" spans="1:9" ht="13.5" customHeight="1" x14ac:dyDescent="0.2">
      <c r="A136" s="359" t="s">
        <v>636</v>
      </c>
      <c r="B136" s="31" t="s">
        <v>186</v>
      </c>
      <c r="C136" s="360" t="s">
        <v>637</v>
      </c>
      <c r="D136" s="20">
        <v>42</v>
      </c>
      <c r="E136" s="10"/>
      <c r="F136" s="673"/>
      <c r="G136" s="709"/>
      <c r="H136" s="669"/>
      <c r="I136" s="712"/>
    </row>
    <row r="137" spans="1:9" ht="13.5" customHeight="1" x14ac:dyDescent="0.2">
      <c r="A137" s="359" t="s">
        <v>636</v>
      </c>
      <c r="B137" s="31" t="s">
        <v>186</v>
      </c>
      <c r="C137" s="360" t="s">
        <v>637</v>
      </c>
      <c r="D137" s="20">
        <v>43</v>
      </c>
      <c r="E137" s="10"/>
      <c r="F137" s="673"/>
      <c r="G137" s="709"/>
      <c r="H137" s="669"/>
      <c r="I137" s="712"/>
    </row>
    <row r="138" spans="1:9" ht="13.5" customHeight="1" x14ac:dyDescent="0.2">
      <c r="A138" s="359" t="s">
        <v>636</v>
      </c>
      <c r="B138" s="31" t="s">
        <v>186</v>
      </c>
      <c r="C138" s="360" t="s">
        <v>637</v>
      </c>
      <c r="D138" s="20">
        <v>44</v>
      </c>
      <c r="E138" s="10"/>
      <c r="F138" s="673"/>
      <c r="G138" s="709"/>
      <c r="H138" s="669"/>
      <c r="I138" s="712"/>
    </row>
    <row r="139" spans="1:9" ht="13.5" customHeight="1" x14ac:dyDescent="0.2">
      <c r="A139" s="359" t="s">
        <v>636</v>
      </c>
      <c r="B139" s="31" t="s">
        <v>186</v>
      </c>
      <c r="C139" s="360" t="s">
        <v>637</v>
      </c>
      <c r="D139" s="20">
        <v>45</v>
      </c>
      <c r="E139" s="10"/>
      <c r="F139" s="673"/>
      <c r="G139" s="709"/>
      <c r="H139" s="669"/>
      <c r="I139" s="712"/>
    </row>
    <row r="140" spans="1:9" ht="13.5" customHeight="1" x14ac:dyDescent="0.2">
      <c r="A140" s="359" t="s">
        <v>636</v>
      </c>
      <c r="B140" s="31" t="s">
        <v>186</v>
      </c>
      <c r="C140" s="360" t="s">
        <v>637</v>
      </c>
      <c r="D140" s="20">
        <v>46</v>
      </c>
      <c r="E140" s="10"/>
      <c r="F140" s="673"/>
      <c r="G140" s="709"/>
      <c r="H140" s="669"/>
      <c r="I140" s="712"/>
    </row>
    <row r="141" spans="1:9" ht="13.5" customHeight="1" x14ac:dyDescent="0.2">
      <c r="A141" s="359" t="s">
        <v>636</v>
      </c>
      <c r="B141" s="31" t="s">
        <v>186</v>
      </c>
      <c r="C141" s="360" t="s">
        <v>637</v>
      </c>
      <c r="D141" s="20">
        <v>47</v>
      </c>
      <c r="E141" s="10"/>
      <c r="F141" s="673"/>
      <c r="G141" s="709"/>
      <c r="H141" s="669"/>
      <c r="I141" s="712"/>
    </row>
    <row r="142" spans="1:9" ht="13.5" customHeight="1" x14ac:dyDescent="0.2">
      <c r="A142" s="359" t="s">
        <v>636</v>
      </c>
      <c r="B142" s="31" t="s">
        <v>186</v>
      </c>
      <c r="C142" s="360" t="s">
        <v>637</v>
      </c>
      <c r="D142" s="20">
        <v>48</v>
      </c>
      <c r="E142" s="10"/>
      <c r="F142" s="674"/>
      <c r="G142" s="710"/>
      <c r="H142" s="670"/>
      <c r="I142" s="713"/>
    </row>
    <row r="143" spans="1:9" ht="13.5" customHeight="1" x14ac:dyDescent="0.2">
      <c r="A143" s="180"/>
      <c r="B143" s="20"/>
      <c r="C143" s="27"/>
      <c r="D143" s="20"/>
      <c r="E143" s="10"/>
      <c r="F143" s="401"/>
      <c r="G143" s="92"/>
      <c r="H143" s="373"/>
      <c r="I143" s="193"/>
    </row>
    <row r="144" spans="1:9" ht="13.5" customHeight="1" x14ac:dyDescent="0.2">
      <c r="A144" s="359" t="s">
        <v>638</v>
      </c>
      <c r="B144" s="31" t="s">
        <v>186</v>
      </c>
      <c r="C144" s="360" t="s">
        <v>639</v>
      </c>
      <c r="D144" s="20">
        <v>38</v>
      </c>
      <c r="E144" s="10"/>
      <c r="F144" s="672">
        <f>SUM(E144:E154)</f>
        <v>0</v>
      </c>
      <c r="G144" s="708">
        <f>ROUND(I144*0.6,2)</f>
        <v>8100</v>
      </c>
      <c r="H144" s="668">
        <f>F144*G144</f>
        <v>0</v>
      </c>
      <c r="I144" s="711">
        <v>13500</v>
      </c>
    </row>
    <row r="145" spans="1:9" ht="13.5" customHeight="1" x14ac:dyDescent="0.2">
      <c r="A145" s="359" t="s">
        <v>638</v>
      </c>
      <c r="B145" s="31" t="s">
        <v>186</v>
      </c>
      <c r="C145" s="360" t="s">
        <v>639</v>
      </c>
      <c r="D145" s="20">
        <v>39</v>
      </c>
      <c r="E145" s="10"/>
      <c r="F145" s="673"/>
      <c r="G145" s="709"/>
      <c r="H145" s="669"/>
      <c r="I145" s="712"/>
    </row>
    <row r="146" spans="1:9" ht="13.5" customHeight="1" x14ac:dyDescent="0.2">
      <c r="A146" s="359" t="s">
        <v>638</v>
      </c>
      <c r="B146" s="31" t="s">
        <v>186</v>
      </c>
      <c r="C146" s="360" t="s">
        <v>639</v>
      </c>
      <c r="D146" s="20">
        <v>40</v>
      </c>
      <c r="E146" s="10"/>
      <c r="F146" s="673"/>
      <c r="G146" s="709"/>
      <c r="H146" s="669"/>
      <c r="I146" s="712"/>
    </row>
    <row r="147" spans="1:9" ht="13.5" customHeight="1" x14ac:dyDescent="0.2">
      <c r="A147" s="359" t="s">
        <v>638</v>
      </c>
      <c r="B147" s="31" t="s">
        <v>186</v>
      </c>
      <c r="C147" s="360" t="s">
        <v>639</v>
      </c>
      <c r="D147" s="20">
        <v>41</v>
      </c>
      <c r="E147" s="10"/>
      <c r="F147" s="673"/>
      <c r="G147" s="709"/>
      <c r="H147" s="669"/>
      <c r="I147" s="712"/>
    </row>
    <row r="148" spans="1:9" ht="13.5" customHeight="1" x14ac:dyDescent="0.2">
      <c r="A148" s="359" t="s">
        <v>638</v>
      </c>
      <c r="B148" s="31" t="s">
        <v>186</v>
      </c>
      <c r="C148" s="360" t="s">
        <v>639</v>
      </c>
      <c r="D148" s="20">
        <v>42</v>
      </c>
      <c r="E148" s="10"/>
      <c r="F148" s="673"/>
      <c r="G148" s="709"/>
      <c r="H148" s="669"/>
      <c r="I148" s="712"/>
    </row>
    <row r="149" spans="1:9" ht="13.5" customHeight="1" x14ac:dyDescent="0.2">
      <c r="A149" s="359" t="s">
        <v>638</v>
      </c>
      <c r="B149" s="31" t="s">
        <v>186</v>
      </c>
      <c r="C149" s="360" t="s">
        <v>639</v>
      </c>
      <c r="D149" s="20">
        <v>43</v>
      </c>
      <c r="E149" s="10"/>
      <c r="F149" s="673"/>
      <c r="G149" s="709"/>
      <c r="H149" s="669"/>
      <c r="I149" s="712"/>
    </row>
    <row r="150" spans="1:9" ht="13.5" customHeight="1" x14ac:dyDescent="0.2">
      <c r="A150" s="359" t="s">
        <v>638</v>
      </c>
      <c r="B150" s="31" t="s">
        <v>186</v>
      </c>
      <c r="C150" s="360" t="s">
        <v>639</v>
      </c>
      <c r="D150" s="20">
        <v>44</v>
      </c>
      <c r="E150" s="10"/>
      <c r="F150" s="673"/>
      <c r="G150" s="709"/>
      <c r="H150" s="669"/>
      <c r="I150" s="712"/>
    </row>
    <row r="151" spans="1:9" ht="13.5" customHeight="1" x14ac:dyDescent="0.2">
      <c r="A151" s="359" t="s">
        <v>638</v>
      </c>
      <c r="B151" s="31" t="s">
        <v>186</v>
      </c>
      <c r="C151" s="360" t="s">
        <v>639</v>
      </c>
      <c r="D151" s="20">
        <v>45</v>
      </c>
      <c r="E151" s="10"/>
      <c r="F151" s="673"/>
      <c r="G151" s="709"/>
      <c r="H151" s="669"/>
      <c r="I151" s="712"/>
    </row>
    <row r="152" spans="1:9" ht="13.5" customHeight="1" x14ac:dyDescent="0.2">
      <c r="A152" s="359" t="s">
        <v>638</v>
      </c>
      <c r="B152" s="31" t="s">
        <v>186</v>
      </c>
      <c r="C152" s="360" t="s">
        <v>639</v>
      </c>
      <c r="D152" s="20">
        <v>46</v>
      </c>
      <c r="E152" s="10"/>
      <c r="F152" s="673"/>
      <c r="G152" s="709"/>
      <c r="H152" s="669"/>
      <c r="I152" s="712"/>
    </row>
    <row r="153" spans="1:9" ht="13.5" customHeight="1" x14ac:dyDescent="0.2">
      <c r="A153" s="359" t="s">
        <v>638</v>
      </c>
      <c r="B153" s="31" t="s">
        <v>186</v>
      </c>
      <c r="C153" s="360" t="s">
        <v>639</v>
      </c>
      <c r="D153" s="20">
        <v>47</v>
      </c>
      <c r="E153" s="10"/>
      <c r="F153" s="673"/>
      <c r="G153" s="709"/>
      <c r="H153" s="669"/>
      <c r="I153" s="712"/>
    </row>
    <row r="154" spans="1:9" ht="13.5" customHeight="1" x14ac:dyDescent="0.2">
      <c r="A154" s="359" t="s">
        <v>638</v>
      </c>
      <c r="B154" s="31" t="s">
        <v>186</v>
      </c>
      <c r="C154" s="360" t="s">
        <v>639</v>
      </c>
      <c r="D154" s="20">
        <v>48</v>
      </c>
      <c r="E154" s="10"/>
      <c r="F154" s="674"/>
      <c r="G154" s="710"/>
      <c r="H154" s="670"/>
      <c r="I154" s="713"/>
    </row>
    <row r="155" spans="1:9" ht="13.5" customHeight="1" x14ac:dyDescent="0.2">
      <c r="A155" s="359"/>
      <c r="B155" s="31"/>
      <c r="C155" s="360"/>
      <c r="D155" s="20"/>
      <c r="E155" s="10"/>
      <c r="F155" s="443"/>
      <c r="G155" s="444"/>
      <c r="H155" s="466"/>
      <c r="I155" s="445"/>
    </row>
    <row r="156" spans="1:9" ht="13.5" customHeight="1" x14ac:dyDescent="0.2">
      <c r="A156" s="359" t="s">
        <v>566</v>
      </c>
      <c r="B156" s="31" t="s">
        <v>186</v>
      </c>
      <c r="C156" s="27" t="s">
        <v>567</v>
      </c>
      <c r="D156" s="20">
        <v>37</v>
      </c>
      <c r="E156" s="10"/>
      <c r="F156" s="687">
        <f>SUM(E156:E167)</f>
        <v>0</v>
      </c>
      <c r="G156" s="714">
        <f>ROUND(I156*0.6,2)</f>
        <v>6900</v>
      </c>
      <c r="H156" s="688">
        <f>F156*G156</f>
        <v>0</v>
      </c>
      <c r="I156" s="715">
        <v>11500</v>
      </c>
    </row>
    <row r="157" spans="1:9" ht="13.5" customHeight="1" x14ac:dyDescent="0.2">
      <c r="A157" s="359" t="s">
        <v>566</v>
      </c>
      <c r="B157" s="31" t="s">
        <v>186</v>
      </c>
      <c r="C157" s="27" t="s">
        <v>567</v>
      </c>
      <c r="D157" s="20">
        <v>38</v>
      </c>
      <c r="E157" s="10"/>
      <c r="F157" s="687"/>
      <c r="G157" s="714"/>
      <c r="H157" s="688"/>
      <c r="I157" s="715"/>
    </row>
    <row r="158" spans="1:9" ht="13.5" customHeight="1" x14ac:dyDescent="0.2">
      <c r="A158" s="359" t="s">
        <v>566</v>
      </c>
      <c r="B158" s="31" t="s">
        <v>186</v>
      </c>
      <c r="C158" s="27" t="s">
        <v>567</v>
      </c>
      <c r="D158" s="20">
        <v>39</v>
      </c>
      <c r="E158" s="10"/>
      <c r="F158" s="687"/>
      <c r="G158" s="714"/>
      <c r="H158" s="688"/>
      <c r="I158" s="715"/>
    </row>
    <row r="159" spans="1:9" ht="13.5" customHeight="1" x14ac:dyDescent="0.2">
      <c r="A159" s="359" t="s">
        <v>566</v>
      </c>
      <c r="B159" s="31" t="s">
        <v>186</v>
      </c>
      <c r="C159" s="27" t="s">
        <v>567</v>
      </c>
      <c r="D159" s="20">
        <v>40</v>
      </c>
      <c r="E159" s="10"/>
      <c r="F159" s="687"/>
      <c r="G159" s="714"/>
      <c r="H159" s="688"/>
      <c r="I159" s="715"/>
    </row>
    <row r="160" spans="1:9" ht="13.5" customHeight="1" x14ac:dyDescent="0.2">
      <c r="A160" s="359" t="s">
        <v>566</v>
      </c>
      <c r="B160" s="31" t="s">
        <v>186</v>
      </c>
      <c r="C160" s="27" t="s">
        <v>567</v>
      </c>
      <c r="D160" s="20">
        <v>41</v>
      </c>
      <c r="E160" s="10"/>
      <c r="F160" s="687"/>
      <c r="G160" s="714"/>
      <c r="H160" s="688"/>
      <c r="I160" s="715"/>
    </row>
    <row r="161" spans="1:9" ht="13.5" customHeight="1" x14ac:dyDescent="0.2">
      <c r="A161" s="359" t="s">
        <v>566</v>
      </c>
      <c r="B161" s="31" t="s">
        <v>186</v>
      </c>
      <c r="C161" s="27" t="s">
        <v>567</v>
      </c>
      <c r="D161" s="20">
        <v>42</v>
      </c>
      <c r="E161" s="10"/>
      <c r="F161" s="687"/>
      <c r="G161" s="714"/>
      <c r="H161" s="688"/>
      <c r="I161" s="715"/>
    </row>
    <row r="162" spans="1:9" ht="13.5" customHeight="1" x14ac:dyDescent="0.2">
      <c r="A162" s="359" t="s">
        <v>566</v>
      </c>
      <c r="B162" s="31" t="s">
        <v>186</v>
      </c>
      <c r="C162" s="27" t="s">
        <v>567</v>
      </c>
      <c r="D162" s="20">
        <v>43</v>
      </c>
      <c r="E162" s="10"/>
      <c r="F162" s="687"/>
      <c r="G162" s="714"/>
      <c r="H162" s="688"/>
      <c r="I162" s="715"/>
    </row>
    <row r="163" spans="1:9" ht="13.5" customHeight="1" x14ac:dyDescent="0.2">
      <c r="A163" s="359" t="s">
        <v>566</v>
      </c>
      <c r="B163" s="31" t="s">
        <v>186</v>
      </c>
      <c r="C163" s="27" t="s">
        <v>567</v>
      </c>
      <c r="D163" s="20">
        <v>44</v>
      </c>
      <c r="E163" s="10"/>
      <c r="F163" s="687"/>
      <c r="G163" s="714"/>
      <c r="H163" s="688"/>
      <c r="I163" s="715"/>
    </row>
    <row r="164" spans="1:9" ht="13.5" customHeight="1" x14ac:dyDescent="0.2">
      <c r="A164" s="359" t="s">
        <v>566</v>
      </c>
      <c r="B164" s="31" t="s">
        <v>186</v>
      </c>
      <c r="C164" s="27" t="s">
        <v>567</v>
      </c>
      <c r="D164" s="20">
        <v>45</v>
      </c>
      <c r="E164" s="10"/>
      <c r="F164" s="687"/>
      <c r="G164" s="714"/>
      <c r="H164" s="688"/>
      <c r="I164" s="715"/>
    </row>
    <row r="165" spans="1:9" ht="13.5" customHeight="1" x14ac:dyDescent="0.2">
      <c r="A165" s="359" t="s">
        <v>566</v>
      </c>
      <c r="B165" s="31" t="s">
        <v>186</v>
      </c>
      <c r="C165" s="27" t="s">
        <v>567</v>
      </c>
      <c r="D165" s="20">
        <v>46</v>
      </c>
      <c r="E165" s="10"/>
      <c r="F165" s="687"/>
      <c r="G165" s="714"/>
      <c r="H165" s="688"/>
      <c r="I165" s="715"/>
    </row>
    <row r="166" spans="1:9" ht="13.5" customHeight="1" x14ac:dyDescent="0.2">
      <c r="A166" s="359" t="s">
        <v>566</v>
      </c>
      <c r="B166" s="31" t="s">
        <v>186</v>
      </c>
      <c r="C166" s="27" t="s">
        <v>567</v>
      </c>
      <c r="D166" s="20">
        <v>47</v>
      </c>
      <c r="E166" s="10"/>
      <c r="F166" s="687"/>
      <c r="G166" s="714"/>
      <c r="H166" s="688"/>
      <c r="I166" s="715"/>
    </row>
    <row r="167" spans="1:9" ht="13.5" customHeight="1" x14ac:dyDescent="0.2">
      <c r="A167" s="359" t="s">
        <v>566</v>
      </c>
      <c r="B167" s="31" t="s">
        <v>186</v>
      </c>
      <c r="C167" s="27" t="s">
        <v>567</v>
      </c>
      <c r="D167" s="20">
        <v>48</v>
      </c>
      <c r="E167" s="10"/>
      <c r="F167" s="687"/>
      <c r="G167" s="714"/>
      <c r="H167" s="688"/>
      <c r="I167" s="715"/>
    </row>
    <row r="168" spans="1:9" ht="13.5" customHeight="1" x14ac:dyDescent="0.2">
      <c r="A168" s="180"/>
      <c r="B168" s="20"/>
      <c r="C168" s="27"/>
      <c r="D168" s="20"/>
      <c r="E168" s="10"/>
      <c r="F168" s="401"/>
      <c r="G168" s="92"/>
      <c r="H168" s="373"/>
      <c r="I168" s="406"/>
    </row>
    <row r="169" spans="1:9" ht="13.5" customHeight="1" x14ac:dyDescent="0.2">
      <c r="A169" s="359" t="s">
        <v>640</v>
      </c>
      <c r="B169" s="31" t="s">
        <v>186</v>
      </c>
      <c r="C169" s="360" t="s">
        <v>641</v>
      </c>
      <c r="D169" s="20">
        <v>36</v>
      </c>
      <c r="E169" s="10"/>
      <c r="F169" s="672">
        <f>SUM(E169:E175)</f>
        <v>0</v>
      </c>
      <c r="G169" s="708">
        <f>ROUND(I169*0.6,2)</f>
        <v>6900</v>
      </c>
      <c r="H169" s="668">
        <f>F169*G169</f>
        <v>0</v>
      </c>
      <c r="I169" s="711">
        <v>11500</v>
      </c>
    </row>
    <row r="170" spans="1:9" ht="13.5" customHeight="1" x14ac:dyDescent="0.2">
      <c r="A170" s="359" t="s">
        <v>640</v>
      </c>
      <c r="B170" s="31" t="s">
        <v>186</v>
      </c>
      <c r="C170" s="360" t="s">
        <v>641</v>
      </c>
      <c r="D170" s="20">
        <v>37</v>
      </c>
      <c r="E170" s="10"/>
      <c r="F170" s="673"/>
      <c r="G170" s="709"/>
      <c r="H170" s="669"/>
      <c r="I170" s="712"/>
    </row>
    <row r="171" spans="1:9" ht="13.5" customHeight="1" x14ac:dyDescent="0.2">
      <c r="A171" s="359" t="s">
        <v>640</v>
      </c>
      <c r="B171" s="31" t="s">
        <v>186</v>
      </c>
      <c r="C171" s="360" t="s">
        <v>641</v>
      </c>
      <c r="D171" s="20">
        <v>38</v>
      </c>
      <c r="E171" s="10"/>
      <c r="F171" s="673"/>
      <c r="G171" s="709"/>
      <c r="H171" s="669"/>
      <c r="I171" s="712"/>
    </row>
    <row r="172" spans="1:9" ht="13.5" customHeight="1" x14ac:dyDescent="0.2">
      <c r="A172" s="359" t="s">
        <v>640</v>
      </c>
      <c r="B172" s="31" t="s">
        <v>186</v>
      </c>
      <c r="C172" s="360" t="s">
        <v>641</v>
      </c>
      <c r="D172" s="20">
        <v>39</v>
      </c>
      <c r="E172" s="10"/>
      <c r="F172" s="673"/>
      <c r="G172" s="709"/>
      <c r="H172" s="669"/>
      <c r="I172" s="712"/>
    </row>
    <row r="173" spans="1:9" ht="13.5" customHeight="1" x14ac:dyDescent="0.2">
      <c r="A173" s="359" t="s">
        <v>640</v>
      </c>
      <c r="B173" s="31" t="s">
        <v>186</v>
      </c>
      <c r="C173" s="360" t="s">
        <v>641</v>
      </c>
      <c r="D173" s="20">
        <v>40</v>
      </c>
      <c r="E173" s="10"/>
      <c r="F173" s="673"/>
      <c r="G173" s="709"/>
      <c r="H173" s="669"/>
      <c r="I173" s="712"/>
    </row>
    <row r="174" spans="1:9" ht="13.5" customHeight="1" x14ac:dyDescent="0.2">
      <c r="A174" s="359" t="s">
        <v>640</v>
      </c>
      <c r="B174" s="31" t="s">
        <v>186</v>
      </c>
      <c r="C174" s="360" t="s">
        <v>641</v>
      </c>
      <c r="D174" s="20">
        <v>41</v>
      </c>
      <c r="E174" s="10"/>
      <c r="F174" s="673"/>
      <c r="G174" s="709"/>
      <c r="H174" s="669"/>
      <c r="I174" s="712"/>
    </row>
    <row r="175" spans="1:9" ht="13.5" customHeight="1" x14ac:dyDescent="0.2">
      <c r="A175" s="359" t="s">
        <v>640</v>
      </c>
      <c r="B175" s="31" t="s">
        <v>186</v>
      </c>
      <c r="C175" s="360" t="s">
        <v>641</v>
      </c>
      <c r="D175" s="20">
        <v>42</v>
      </c>
      <c r="E175" s="10"/>
      <c r="F175" s="674"/>
      <c r="G175" s="710"/>
      <c r="H175" s="670"/>
      <c r="I175" s="713"/>
    </row>
    <row r="176" spans="1:9" ht="13.5" customHeight="1" x14ac:dyDescent="0.2">
      <c r="A176" s="57"/>
      <c r="B176" s="10"/>
      <c r="C176" s="16"/>
      <c r="D176" s="10"/>
      <c r="E176" s="10"/>
      <c r="F176" s="401"/>
      <c r="G176" s="92"/>
      <c r="H176" s="373"/>
      <c r="I176" s="193"/>
    </row>
    <row r="177" spans="1:9" ht="13.5" customHeight="1" x14ac:dyDescent="0.2">
      <c r="A177" s="194" t="s">
        <v>36</v>
      </c>
      <c r="B177" s="195"/>
      <c r="C177" s="196"/>
      <c r="D177" s="195"/>
      <c r="E177" s="195"/>
      <c r="F177" s="197"/>
      <c r="G177" s="198"/>
      <c r="H177" s="469"/>
      <c r="I177" s="199"/>
    </row>
    <row r="178" spans="1:9" ht="13.5" customHeight="1" x14ac:dyDescent="0.2">
      <c r="A178" s="21" t="s">
        <v>42</v>
      </c>
      <c r="B178" s="340" t="s">
        <v>581</v>
      </c>
      <c r="C178" s="227" t="s">
        <v>434</v>
      </c>
      <c r="D178" s="31">
        <v>36</v>
      </c>
      <c r="E178" s="108"/>
      <c r="F178" s="687">
        <f>SUM(E178:E190)</f>
        <v>0</v>
      </c>
      <c r="G178" s="667">
        <f>ROUND(I178*0.6,2)</f>
        <v>5700</v>
      </c>
      <c r="H178" s="688">
        <f>F178*G178</f>
        <v>0</v>
      </c>
      <c r="I178" s="721">
        <v>9500</v>
      </c>
    </row>
    <row r="179" spans="1:9" ht="13.5" customHeight="1" x14ac:dyDescent="0.2">
      <c r="A179" s="21" t="s">
        <v>42</v>
      </c>
      <c r="B179" s="340" t="s">
        <v>581</v>
      </c>
      <c r="C179" s="227" t="s">
        <v>434</v>
      </c>
      <c r="D179" s="31">
        <v>37</v>
      </c>
      <c r="E179" s="108"/>
      <c r="F179" s="687"/>
      <c r="G179" s="667"/>
      <c r="H179" s="688"/>
      <c r="I179" s="721"/>
    </row>
    <row r="180" spans="1:9" ht="13.5" customHeight="1" x14ac:dyDescent="0.2">
      <c r="A180" s="21" t="s">
        <v>42</v>
      </c>
      <c r="B180" s="340" t="s">
        <v>581</v>
      </c>
      <c r="C180" s="227" t="s">
        <v>434</v>
      </c>
      <c r="D180" s="31">
        <v>38</v>
      </c>
      <c r="E180" s="108"/>
      <c r="F180" s="687"/>
      <c r="G180" s="667"/>
      <c r="H180" s="688"/>
      <c r="I180" s="721"/>
    </row>
    <row r="181" spans="1:9" ht="13.5" customHeight="1" x14ac:dyDescent="0.2">
      <c r="A181" s="21" t="s">
        <v>42</v>
      </c>
      <c r="B181" s="340" t="s">
        <v>581</v>
      </c>
      <c r="C181" s="227" t="s">
        <v>434</v>
      </c>
      <c r="D181" s="31">
        <v>39</v>
      </c>
      <c r="E181" s="108"/>
      <c r="F181" s="687"/>
      <c r="G181" s="667"/>
      <c r="H181" s="688"/>
      <c r="I181" s="721"/>
    </row>
    <row r="182" spans="1:9" ht="13.5" customHeight="1" x14ac:dyDescent="0.2">
      <c r="A182" s="21" t="s">
        <v>42</v>
      </c>
      <c r="B182" s="340" t="s">
        <v>581</v>
      </c>
      <c r="C182" s="227" t="s">
        <v>434</v>
      </c>
      <c r="D182" s="31">
        <v>40</v>
      </c>
      <c r="E182" s="108"/>
      <c r="F182" s="687"/>
      <c r="G182" s="667"/>
      <c r="H182" s="688"/>
      <c r="I182" s="721"/>
    </row>
    <row r="183" spans="1:9" ht="13.5" customHeight="1" x14ac:dyDescent="0.2">
      <c r="A183" s="21" t="s">
        <v>42</v>
      </c>
      <c r="B183" s="340" t="s">
        <v>581</v>
      </c>
      <c r="C183" s="227" t="s">
        <v>434</v>
      </c>
      <c r="D183" s="31">
        <v>41</v>
      </c>
      <c r="E183" s="108"/>
      <c r="F183" s="687"/>
      <c r="G183" s="667"/>
      <c r="H183" s="688"/>
      <c r="I183" s="721"/>
    </row>
    <row r="184" spans="1:9" ht="13.5" customHeight="1" x14ac:dyDescent="0.2">
      <c r="A184" s="21" t="s">
        <v>42</v>
      </c>
      <c r="B184" s="340" t="s">
        <v>581</v>
      </c>
      <c r="C184" s="227" t="s">
        <v>434</v>
      </c>
      <c r="D184" s="31">
        <v>42</v>
      </c>
      <c r="E184" s="108"/>
      <c r="F184" s="687"/>
      <c r="G184" s="667"/>
      <c r="H184" s="688"/>
      <c r="I184" s="721"/>
    </row>
    <row r="185" spans="1:9" ht="13.5" customHeight="1" x14ac:dyDescent="0.2">
      <c r="A185" s="21" t="s">
        <v>42</v>
      </c>
      <c r="B185" s="340" t="s">
        <v>581</v>
      </c>
      <c r="C185" s="227" t="s">
        <v>434</v>
      </c>
      <c r="D185" s="31">
        <v>43</v>
      </c>
      <c r="E185" s="108"/>
      <c r="F185" s="687"/>
      <c r="G185" s="667"/>
      <c r="H185" s="688"/>
      <c r="I185" s="721"/>
    </row>
    <row r="186" spans="1:9" ht="13.5" customHeight="1" x14ac:dyDescent="0.2">
      <c r="A186" s="21" t="s">
        <v>42</v>
      </c>
      <c r="B186" s="340" t="s">
        <v>581</v>
      </c>
      <c r="C186" s="227" t="s">
        <v>434</v>
      </c>
      <c r="D186" s="31">
        <v>44</v>
      </c>
      <c r="E186" s="108"/>
      <c r="F186" s="687"/>
      <c r="G186" s="667"/>
      <c r="H186" s="688"/>
      <c r="I186" s="721"/>
    </row>
    <row r="187" spans="1:9" ht="13.5" customHeight="1" x14ac:dyDescent="0.2">
      <c r="A187" s="21" t="s">
        <v>42</v>
      </c>
      <c r="B187" s="340" t="s">
        <v>581</v>
      </c>
      <c r="C187" s="227" t="s">
        <v>434</v>
      </c>
      <c r="D187" s="31">
        <v>45</v>
      </c>
      <c r="E187" s="108"/>
      <c r="F187" s="687"/>
      <c r="G187" s="667"/>
      <c r="H187" s="688"/>
      <c r="I187" s="721"/>
    </row>
    <row r="188" spans="1:9" ht="13.5" customHeight="1" x14ac:dyDescent="0.2">
      <c r="A188" s="21" t="s">
        <v>42</v>
      </c>
      <c r="B188" s="340" t="s">
        <v>581</v>
      </c>
      <c r="C188" s="227" t="s">
        <v>434</v>
      </c>
      <c r="D188" s="31">
        <v>46</v>
      </c>
      <c r="E188" s="108"/>
      <c r="F188" s="687"/>
      <c r="G188" s="667"/>
      <c r="H188" s="688"/>
      <c r="I188" s="721"/>
    </row>
    <row r="189" spans="1:9" ht="13.5" customHeight="1" x14ac:dyDescent="0.2">
      <c r="A189" s="21" t="s">
        <v>42</v>
      </c>
      <c r="B189" s="340" t="s">
        <v>581</v>
      </c>
      <c r="C189" s="227" t="s">
        <v>434</v>
      </c>
      <c r="D189" s="31">
        <v>47</v>
      </c>
      <c r="E189" s="108"/>
      <c r="F189" s="687"/>
      <c r="G189" s="667"/>
      <c r="H189" s="688"/>
      <c r="I189" s="721"/>
    </row>
    <row r="190" spans="1:9" ht="13.5" customHeight="1" x14ac:dyDescent="0.2">
      <c r="A190" s="21" t="s">
        <v>42</v>
      </c>
      <c r="B190" s="340" t="s">
        <v>581</v>
      </c>
      <c r="C190" s="227" t="s">
        <v>434</v>
      </c>
      <c r="D190" s="31">
        <v>48</v>
      </c>
      <c r="E190" s="108"/>
      <c r="F190" s="687"/>
      <c r="G190" s="667"/>
      <c r="H190" s="688"/>
      <c r="I190" s="721"/>
    </row>
    <row r="191" spans="1:9" ht="13.5" customHeight="1" x14ac:dyDescent="0.2">
      <c r="A191" s="57"/>
      <c r="B191" s="10"/>
      <c r="C191" s="27"/>
      <c r="D191" s="20"/>
      <c r="E191" s="10"/>
      <c r="F191" s="32"/>
      <c r="G191" s="92"/>
      <c r="H191" s="373"/>
      <c r="I191" s="193"/>
    </row>
    <row r="192" spans="1:9" ht="13.5" customHeight="1" x14ac:dyDescent="0.2">
      <c r="A192" s="58" t="s">
        <v>272</v>
      </c>
      <c r="B192" s="18" t="s">
        <v>186</v>
      </c>
      <c r="C192" s="17" t="s">
        <v>250</v>
      </c>
      <c r="D192" s="20">
        <v>36</v>
      </c>
      <c r="E192" s="10"/>
      <c r="F192" s="672">
        <f>SUM(E192:E205)</f>
        <v>0</v>
      </c>
      <c r="G192" s="699">
        <f>ROUND(I192*0.6,2)</f>
        <v>4440</v>
      </c>
      <c r="H192" s="668">
        <f>F192*G192</f>
        <v>0</v>
      </c>
      <c r="I192" s="718">
        <v>7400</v>
      </c>
    </row>
    <row r="193" spans="1:9" ht="13.5" customHeight="1" x14ac:dyDescent="0.2">
      <c r="A193" s="58" t="s">
        <v>272</v>
      </c>
      <c r="B193" s="18" t="s">
        <v>186</v>
      </c>
      <c r="C193" s="17" t="s">
        <v>250</v>
      </c>
      <c r="D193" s="20">
        <v>37</v>
      </c>
      <c r="E193" s="10"/>
      <c r="F193" s="673"/>
      <c r="G193" s="700"/>
      <c r="H193" s="669"/>
      <c r="I193" s="719"/>
    </row>
    <row r="194" spans="1:9" ht="13.5" customHeight="1" x14ac:dyDescent="0.2">
      <c r="A194" s="58" t="s">
        <v>272</v>
      </c>
      <c r="B194" s="18" t="s">
        <v>186</v>
      </c>
      <c r="C194" s="17" t="s">
        <v>250</v>
      </c>
      <c r="D194" s="20">
        <v>38</v>
      </c>
      <c r="E194" s="10"/>
      <c r="F194" s="673"/>
      <c r="G194" s="700"/>
      <c r="H194" s="669"/>
      <c r="I194" s="719"/>
    </row>
    <row r="195" spans="1:9" ht="13.5" customHeight="1" x14ac:dyDescent="0.2">
      <c r="A195" s="58" t="s">
        <v>272</v>
      </c>
      <c r="B195" s="18" t="s">
        <v>186</v>
      </c>
      <c r="C195" s="17" t="s">
        <v>250</v>
      </c>
      <c r="D195" s="20">
        <v>39</v>
      </c>
      <c r="E195" s="10"/>
      <c r="F195" s="673"/>
      <c r="G195" s="700"/>
      <c r="H195" s="669"/>
      <c r="I195" s="719"/>
    </row>
    <row r="196" spans="1:9" ht="13.5" customHeight="1" x14ac:dyDescent="0.2">
      <c r="A196" s="58" t="s">
        <v>272</v>
      </c>
      <c r="B196" s="18" t="s">
        <v>186</v>
      </c>
      <c r="C196" s="17" t="s">
        <v>250</v>
      </c>
      <c r="D196" s="20">
        <v>40</v>
      </c>
      <c r="E196" s="10"/>
      <c r="F196" s="673"/>
      <c r="G196" s="700"/>
      <c r="H196" s="669"/>
      <c r="I196" s="719"/>
    </row>
    <row r="197" spans="1:9" ht="13.5" customHeight="1" x14ac:dyDescent="0.2">
      <c r="A197" s="58" t="s">
        <v>272</v>
      </c>
      <c r="B197" s="18" t="s">
        <v>186</v>
      </c>
      <c r="C197" s="17" t="s">
        <v>250</v>
      </c>
      <c r="D197" s="20">
        <v>41</v>
      </c>
      <c r="E197" s="10"/>
      <c r="F197" s="673"/>
      <c r="G197" s="700"/>
      <c r="H197" s="669"/>
      <c r="I197" s="719"/>
    </row>
    <row r="198" spans="1:9" ht="13.5" customHeight="1" x14ac:dyDescent="0.2">
      <c r="A198" s="58" t="s">
        <v>272</v>
      </c>
      <c r="B198" s="18" t="s">
        <v>186</v>
      </c>
      <c r="C198" s="17" t="s">
        <v>250</v>
      </c>
      <c r="D198" s="20">
        <v>42</v>
      </c>
      <c r="E198" s="10"/>
      <c r="F198" s="673"/>
      <c r="G198" s="700"/>
      <c r="H198" s="669"/>
      <c r="I198" s="719"/>
    </row>
    <row r="199" spans="1:9" ht="13.5" customHeight="1" x14ac:dyDescent="0.2">
      <c r="A199" s="58" t="s">
        <v>272</v>
      </c>
      <c r="B199" s="18" t="s">
        <v>186</v>
      </c>
      <c r="C199" s="17" t="s">
        <v>250</v>
      </c>
      <c r="D199" s="20">
        <v>43</v>
      </c>
      <c r="E199" s="10"/>
      <c r="F199" s="673"/>
      <c r="G199" s="700"/>
      <c r="H199" s="669"/>
      <c r="I199" s="719"/>
    </row>
    <row r="200" spans="1:9" ht="13.5" customHeight="1" x14ac:dyDescent="0.2">
      <c r="A200" s="58" t="s">
        <v>272</v>
      </c>
      <c r="B200" s="18" t="s">
        <v>186</v>
      </c>
      <c r="C200" s="17" t="s">
        <v>250</v>
      </c>
      <c r="D200" s="20">
        <v>44</v>
      </c>
      <c r="E200" s="10"/>
      <c r="F200" s="673"/>
      <c r="G200" s="700"/>
      <c r="H200" s="669"/>
      <c r="I200" s="719"/>
    </row>
    <row r="201" spans="1:9" ht="13.5" customHeight="1" x14ac:dyDescent="0.2">
      <c r="A201" s="58" t="s">
        <v>272</v>
      </c>
      <c r="B201" s="18" t="s">
        <v>186</v>
      </c>
      <c r="C201" s="17" t="s">
        <v>250</v>
      </c>
      <c r="D201" s="20">
        <v>45</v>
      </c>
      <c r="E201" s="10"/>
      <c r="F201" s="673"/>
      <c r="G201" s="700"/>
      <c r="H201" s="669"/>
      <c r="I201" s="719"/>
    </row>
    <row r="202" spans="1:9" ht="13.5" customHeight="1" x14ac:dyDescent="0.2">
      <c r="A202" s="58" t="s">
        <v>272</v>
      </c>
      <c r="B202" s="18" t="s">
        <v>186</v>
      </c>
      <c r="C202" s="17" t="s">
        <v>250</v>
      </c>
      <c r="D202" s="20">
        <v>46</v>
      </c>
      <c r="E202" s="10"/>
      <c r="F202" s="673"/>
      <c r="G202" s="700"/>
      <c r="H202" s="669"/>
      <c r="I202" s="719"/>
    </row>
    <row r="203" spans="1:9" ht="13.5" customHeight="1" x14ac:dyDescent="0.2">
      <c r="A203" s="58" t="s">
        <v>272</v>
      </c>
      <c r="B203" s="18" t="s">
        <v>186</v>
      </c>
      <c r="C203" s="17" t="s">
        <v>250</v>
      </c>
      <c r="D203" s="20">
        <v>47</v>
      </c>
      <c r="E203" s="10"/>
      <c r="F203" s="673"/>
      <c r="G203" s="700"/>
      <c r="H203" s="669"/>
      <c r="I203" s="719"/>
    </row>
    <row r="204" spans="1:9" ht="13.5" customHeight="1" x14ac:dyDescent="0.2">
      <c r="A204" s="58" t="s">
        <v>272</v>
      </c>
      <c r="B204" s="18" t="s">
        <v>186</v>
      </c>
      <c r="C204" s="17" t="s">
        <v>250</v>
      </c>
      <c r="D204" s="20">
        <v>48</v>
      </c>
      <c r="E204" s="10"/>
      <c r="F204" s="673"/>
      <c r="G204" s="700"/>
      <c r="H204" s="669"/>
      <c r="I204" s="719"/>
    </row>
    <row r="205" spans="1:9" ht="13.5" customHeight="1" x14ac:dyDescent="0.2">
      <c r="A205" s="58" t="s">
        <v>272</v>
      </c>
      <c r="B205" s="18" t="s">
        <v>186</v>
      </c>
      <c r="C205" s="17" t="s">
        <v>250</v>
      </c>
      <c r="D205" s="20">
        <v>49</v>
      </c>
      <c r="E205" s="10"/>
      <c r="F205" s="674"/>
      <c r="G205" s="701"/>
      <c r="H205" s="670"/>
      <c r="I205" s="720"/>
    </row>
    <row r="206" spans="1:9" s="1" customFormat="1" ht="13.5" customHeight="1" x14ac:dyDescent="0.2">
      <c r="A206" s="57"/>
      <c r="B206" s="10"/>
      <c r="C206" s="27"/>
      <c r="D206" s="20"/>
      <c r="E206" s="10"/>
      <c r="F206" s="32"/>
      <c r="G206" s="92"/>
      <c r="H206" s="373"/>
      <c r="I206" s="193"/>
    </row>
    <row r="207" spans="1:9" ht="13.5" customHeight="1" x14ac:dyDescent="0.2">
      <c r="A207" s="21" t="s">
        <v>70</v>
      </c>
      <c r="B207" s="340" t="s">
        <v>581</v>
      </c>
      <c r="C207" s="227" t="s">
        <v>435</v>
      </c>
      <c r="D207" s="27">
        <v>36</v>
      </c>
      <c r="E207" s="10"/>
      <c r="F207" s="687">
        <f>SUM(E207:E219)</f>
        <v>0</v>
      </c>
      <c r="G207" s="667">
        <f>ROUND(I207*0.6,2)</f>
        <v>3900</v>
      </c>
      <c r="H207" s="688">
        <f>F207*G207</f>
        <v>0</v>
      </c>
      <c r="I207" s="721">
        <v>6500</v>
      </c>
    </row>
    <row r="208" spans="1:9" s="1" customFormat="1" ht="13.5" customHeight="1" x14ac:dyDescent="0.2">
      <c r="A208" s="21" t="s">
        <v>70</v>
      </c>
      <c r="B208" s="340" t="s">
        <v>581</v>
      </c>
      <c r="C208" s="227" t="s">
        <v>435</v>
      </c>
      <c r="D208" s="27">
        <v>37</v>
      </c>
      <c r="E208" s="10"/>
      <c r="F208" s="687"/>
      <c r="G208" s="667"/>
      <c r="H208" s="688"/>
      <c r="I208" s="721"/>
    </row>
    <row r="209" spans="1:9" s="1" customFormat="1" ht="13.5" customHeight="1" x14ac:dyDescent="0.2">
      <c r="A209" s="21" t="s">
        <v>70</v>
      </c>
      <c r="B209" s="340" t="s">
        <v>581</v>
      </c>
      <c r="C209" s="227" t="s">
        <v>435</v>
      </c>
      <c r="D209" s="27">
        <v>38</v>
      </c>
      <c r="E209" s="10"/>
      <c r="F209" s="687"/>
      <c r="G209" s="667"/>
      <c r="H209" s="688"/>
      <c r="I209" s="721"/>
    </row>
    <row r="210" spans="1:9" s="1" customFormat="1" ht="13.5" customHeight="1" x14ac:dyDescent="0.2">
      <c r="A210" s="21" t="s">
        <v>70</v>
      </c>
      <c r="B210" s="340" t="s">
        <v>581</v>
      </c>
      <c r="C210" s="227" t="s">
        <v>435</v>
      </c>
      <c r="D210" s="27">
        <v>39</v>
      </c>
      <c r="E210" s="10"/>
      <c r="F210" s="687"/>
      <c r="G210" s="667"/>
      <c r="H210" s="688"/>
      <c r="I210" s="721"/>
    </row>
    <row r="211" spans="1:9" s="1" customFormat="1" ht="13.5" customHeight="1" x14ac:dyDescent="0.2">
      <c r="A211" s="21" t="s">
        <v>70</v>
      </c>
      <c r="B211" s="340" t="s">
        <v>581</v>
      </c>
      <c r="C211" s="227" t="s">
        <v>435</v>
      </c>
      <c r="D211" s="27">
        <v>40</v>
      </c>
      <c r="E211" s="10"/>
      <c r="F211" s="687"/>
      <c r="G211" s="667"/>
      <c r="H211" s="688"/>
      <c r="I211" s="721"/>
    </row>
    <row r="212" spans="1:9" s="1" customFormat="1" ht="13.5" customHeight="1" x14ac:dyDescent="0.2">
      <c r="A212" s="21" t="s">
        <v>70</v>
      </c>
      <c r="B212" s="340" t="s">
        <v>581</v>
      </c>
      <c r="C212" s="227" t="s">
        <v>435</v>
      </c>
      <c r="D212" s="27">
        <v>41</v>
      </c>
      <c r="E212" s="10"/>
      <c r="F212" s="687"/>
      <c r="G212" s="667"/>
      <c r="H212" s="688"/>
      <c r="I212" s="721"/>
    </row>
    <row r="213" spans="1:9" s="1" customFormat="1" ht="13.5" customHeight="1" x14ac:dyDescent="0.2">
      <c r="A213" s="21" t="s">
        <v>70</v>
      </c>
      <c r="B213" s="340" t="s">
        <v>581</v>
      </c>
      <c r="C213" s="227" t="s">
        <v>435</v>
      </c>
      <c r="D213" s="27">
        <v>42</v>
      </c>
      <c r="E213" s="10"/>
      <c r="F213" s="687"/>
      <c r="G213" s="667"/>
      <c r="H213" s="688"/>
      <c r="I213" s="721"/>
    </row>
    <row r="214" spans="1:9" s="1" customFormat="1" ht="13.5" customHeight="1" x14ac:dyDescent="0.2">
      <c r="A214" s="21" t="s">
        <v>70</v>
      </c>
      <c r="B214" s="340" t="s">
        <v>581</v>
      </c>
      <c r="C214" s="227" t="s">
        <v>435</v>
      </c>
      <c r="D214" s="27">
        <v>43</v>
      </c>
      <c r="E214" s="10"/>
      <c r="F214" s="687"/>
      <c r="G214" s="667"/>
      <c r="H214" s="688"/>
      <c r="I214" s="721"/>
    </row>
    <row r="215" spans="1:9" s="1" customFormat="1" ht="13.5" customHeight="1" x14ac:dyDescent="0.2">
      <c r="A215" s="21" t="s">
        <v>70</v>
      </c>
      <c r="B215" s="340" t="s">
        <v>581</v>
      </c>
      <c r="C215" s="227" t="s">
        <v>435</v>
      </c>
      <c r="D215" s="27">
        <v>44</v>
      </c>
      <c r="E215" s="10"/>
      <c r="F215" s="687"/>
      <c r="G215" s="667"/>
      <c r="H215" s="688"/>
      <c r="I215" s="721"/>
    </row>
    <row r="216" spans="1:9" ht="13.5" customHeight="1" x14ac:dyDescent="0.2">
      <c r="A216" s="21" t="s">
        <v>70</v>
      </c>
      <c r="B216" s="340" t="s">
        <v>581</v>
      </c>
      <c r="C216" s="227" t="s">
        <v>435</v>
      </c>
      <c r="D216" s="27">
        <v>45</v>
      </c>
      <c r="E216" s="10"/>
      <c r="F216" s="687"/>
      <c r="G216" s="667"/>
      <c r="H216" s="688"/>
      <c r="I216" s="721"/>
    </row>
    <row r="217" spans="1:9" ht="13.5" customHeight="1" x14ac:dyDescent="0.2">
      <c r="A217" s="21" t="s">
        <v>70</v>
      </c>
      <c r="B217" s="340" t="s">
        <v>581</v>
      </c>
      <c r="C217" s="227" t="s">
        <v>435</v>
      </c>
      <c r="D217" s="27">
        <v>46</v>
      </c>
      <c r="E217" s="10"/>
      <c r="F217" s="687"/>
      <c r="G217" s="667"/>
      <c r="H217" s="688"/>
      <c r="I217" s="721"/>
    </row>
    <row r="218" spans="1:9" ht="13.5" customHeight="1" x14ac:dyDescent="0.2">
      <c r="A218" s="21" t="s">
        <v>70</v>
      </c>
      <c r="B218" s="340" t="s">
        <v>581</v>
      </c>
      <c r="C218" s="227" t="s">
        <v>435</v>
      </c>
      <c r="D218" s="27">
        <v>47</v>
      </c>
      <c r="E218" s="10"/>
      <c r="F218" s="687"/>
      <c r="G218" s="667"/>
      <c r="H218" s="688"/>
      <c r="I218" s="721"/>
    </row>
    <row r="219" spans="1:9" ht="13.5" customHeight="1" x14ac:dyDescent="0.2">
      <c r="A219" s="21" t="s">
        <v>70</v>
      </c>
      <c r="B219" s="340" t="s">
        <v>581</v>
      </c>
      <c r="C219" s="227" t="s">
        <v>435</v>
      </c>
      <c r="D219" s="27">
        <v>48</v>
      </c>
      <c r="E219" s="10"/>
      <c r="F219" s="687"/>
      <c r="G219" s="667"/>
      <c r="H219" s="688"/>
      <c r="I219" s="721"/>
    </row>
    <row r="220" spans="1:9" ht="13.5" customHeight="1" x14ac:dyDescent="0.2">
      <c r="A220" s="57"/>
      <c r="B220" s="10"/>
      <c r="C220" s="27"/>
      <c r="D220" s="20"/>
      <c r="E220" s="10"/>
      <c r="F220" s="32"/>
      <c r="G220" s="92"/>
      <c r="H220" s="373"/>
      <c r="I220" s="193"/>
    </row>
    <row r="221" spans="1:9" ht="13.5" customHeight="1" x14ac:dyDescent="0.2">
      <c r="A221" s="21" t="s">
        <v>120</v>
      </c>
      <c r="B221" s="18" t="s">
        <v>186</v>
      </c>
      <c r="C221" s="372" t="s">
        <v>642</v>
      </c>
      <c r="D221" s="227" t="s">
        <v>116</v>
      </c>
      <c r="E221" s="18"/>
      <c r="F221" s="687">
        <f>SUM(E221:E233)</f>
        <v>0</v>
      </c>
      <c r="G221" s="667">
        <f>ROUND(I221*0.6,2)</f>
        <v>3540</v>
      </c>
      <c r="H221" s="688">
        <f>F221*G221</f>
        <v>0</v>
      </c>
      <c r="I221" s="721">
        <v>5900</v>
      </c>
    </row>
    <row r="222" spans="1:9" ht="13.5" customHeight="1" x14ac:dyDescent="0.2">
      <c r="A222" s="21" t="s">
        <v>120</v>
      </c>
      <c r="B222" s="18" t="s">
        <v>186</v>
      </c>
      <c r="C222" s="372" t="s">
        <v>642</v>
      </c>
      <c r="D222" s="227" t="s">
        <v>117</v>
      </c>
      <c r="E222" s="18"/>
      <c r="F222" s="687"/>
      <c r="G222" s="667"/>
      <c r="H222" s="688"/>
      <c r="I222" s="721"/>
    </row>
    <row r="223" spans="1:9" ht="13.5" customHeight="1" x14ac:dyDescent="0.2">
      <c r="A223" s="21" t="s">
        <v>120</v>
      </c>
      <c r="B223" s="18" t="s">
        <v>186</v>
      </c>
      <c r="C223" s="372" t="s">
        <v>642</v>
      </c>
      <c r="D223" s="227" t="s">
        <v>111</v>
      </c>
      <c r="E223" s="18"/>
      <c r="F223" s="687"/>
      <c r="G223" s="667"/>
      <c r="H223" s="688"/>
      <c r="I223" s="721"/>
    </row>
    <row r="224" spans="1:9" s="4" customFormat="1" ht="13.5" customHeight="1" x14ac:dyDescent="0.2">
      <c r="A224" s="21" t="s">
        <v>120</v>
      </c>
      <c r="B224" s="18" t="s">
        <v>186</v>
      </c>
      <c r="C224" s="372" t="s">
        <v>642</v>
      </c>
      <c r="D224" s="227" t="s">
        <v>112</v>
      </c>
      <c r="E224" s="18"/>
      <c r="F224" s="687"/>
      <c r="G224" s="667"/>
      <c r="H224" s="688"/>
      <c r="I224" s="721"/>
    </row>
    <row r="225" spans="1:9" ht="13.5" customHeight="1" x14ac:dyDescent="0.2">
      <c r="A225" s="21" t="s">
        <v>120</v>
      </c>
      <c r="B225" s="18" t="s">
        <v>186</v>
      </c>
      <c r="C225" s="372" t="s">
        <v>642</v>
      </c>
      <c r="D225" s="227" t="s">
        <v>113</v>
      </c>
      <c r="E225" s="18"/>
      <c r="F225" s="687"/>
      <c r="G225" s="667"/>
      <c r="H225" s="688"/>
      <c r="I225" s="721"/>
    </row>
    <row r="226" spans="1:9" ht="13.5" customHeight="1" x14ac:dyDescent="0.2">
      <c r="A226" s="21" t="s">
        <v>120</v>
      </c>
      <c r="B226" s="18" t="s">
        <v>186</v>
      </c>
      <c r="C226" s="372" t="s">
        <v>642</v>
      </c>
      <c r="D226" s="227" t="s">
        <v>102</v>
      </c>
      <c r="E226" s="18"/>
      <c r="F226" s="687"/>
      <c r="G226" s="667"/>
      <c r="H226" s="688"/>
      <c r="I226" s="721"/>
    </row>
    <row r="227" spans="1:9" ht="13.5" customHeight="1" x14ac:dyDescent="0.2">
      <c r="A227" s="21" t="s">
        <v>120</v>
      </c>
      <c r="B227" s="18" t="s">
        <v>186</v>
      </c>
      <c r="C227" s="372" t="s">
        <v>642</v>
      </c>
      <c r="D227" s="227" t="s">
        <v>103</v>
      </c>
      <c r="E227" s="18"/>
      <c r="F227" s="687"/>
      <c r="G227" s="667"/>
      <c r="H227" s="688"/>
      <c r="I227" s="721"/>
    </row>
    <row r="228" spans="1:9" ht="13.5" customHeight="1" x14ac:dyDescent="0.2">
      <c r="A228" s="21" t="s">
        <v>120</v>
      </c>
      <c r="B228" s="18" t="s">
        <v>186</v>
      </c>
      <c r="C228" s="372" t="s">
        <v>642</v>
      </c>
      <c r="D228" s="227" t="s">
        <v>104</v>
      </c>
      <c r="E228" s="18"/>
      <c r="F228" s="687"/>
      <c r="G228" s="667"/>
      <c r="H228" s="688"/>
      <c r="I228" s="721"/>
    </row>
    <row r="229" spans="1:9" ht="13.5" customHeight="1" x14ac:dyDescent="0.2">
      <c r="A229" s="21" t="s">
        <v>120</v>
      </c>
      <c r="B229" s="18" t="s">
        <v>186</v>
      </c>
      <c r="C229" s="372" t="s">
        <v>642</v>
      </c>
      <c r="D229" s="227" t="s">
        <v>105</v>
      </c>
      <c r="E229" s="18"/>
      <c r="F229" s="687"/>
      <c r="G229" s="667"/>
      <c r="H229" s="688"/>
      <c r="I229" s="721"/>
    </row>
    <row r="230" spans="1:9" ht="13.5" customHeight="1" x14ac:dyDescent="0.2">
      <c r="A230" s="21" t="s">
        <v>120</v>
      </c>
      <c r="B230" s="18" t="s">
        <v>186</v>
      </c>
      <c r="C230" s="372" t="s">
        <v>642</v>
      </c>
      <c r="D230" s="227" t="s">
        <v>106</v>
      </c>
      <c r="E230" s="18"/>
      <c r="F230" s="687"/>
      <c r="G230" s="667"/>
      <c r="H230" s="688"/>
      <c r="I230" s="721"/>
    </row>
    <row r="231" spans="1:9" ht="13.5" customHeight="1" x14ac:dyDescent="0.2">
      <c r="A231" s="21" t="s">
        <v>120</v>
      </c>
      <c r="B231" s="18" t="s">
        <v>186</v>
      </c>
      <c r="C231" s="372" t="s">
        <v>642</v>
      </c>
      <c r="D231" s="227" t="s">
        <v>107</v>
      </c>
      <c r="E231" s="18"/>
      <c r="F231" s="687"/>
      <c r="G231" s="667"/>
      <c r="H231" s="688"/>
      <c r="I231" s="721"/>
    </row>
    <row r="232" spans="1:9" ht="13.5" customHeight="1" x14ac:dyDescent="0.2">
      <c r="A232" s="21" t="s">
        <v>120</v>
      </c>
      <c r="B232" s="18" t="s">
        <v>186</v>
      </c>
      <c r="C232" s="372" t="s">
        <v>642</v>
      </c>
      <c r="D232" s="227" t="s">
        <v>118</v>
      </c>
      <c r="E232" s="18"/>
      <c r="F232" s="687"/>
      <c r="G232" s="667"/>
      <c r="H232" s="688"/>
      <c r="I232" s="721"/>
    </row>
    <row r="233" spans="1:9" ht="13.5" customHeight="1" x14ac:dyDescent="0.2">
      <c r="A233" s="21" t="s">
        <v>120</v>
      </c>
      <c r="B233" s="18" t="s">
        <v>186</v>
      </c>
      <c r="C233" s="372" t="s">
        <v>642</v>
      </c>
      <c r="D233" s="227" t="s">
        <v>119</v>
      </c>
      <c r="E233" s="231"/>
      <c r="F233" s="687"/>
      <c r="G233" s="667"/>
      <c r="H233" s="688"/>
      <c r="I233" s="721"/>
    </row>
    <row r="234" spans="1:9" ht="13.5" customHeight="1" x14ac:dyDescent="0.2">
      <c r="A234" s="21"/>
      <c r="B234" s="18"/>
      <c r="C234" s="372"/>
      <c r="D234" s="31"/>
      <c r="E234" s="18"/>
      <c r="F234" s="32"/>
      <c r="G234" s="228"/>
      <c r="H234" s="373"/>
      <c r="I234" s="229"/>
    </row>
    <row r="235" spans="1:9" ht="13.5" customHeight="1" x14ac:dyDescent="0.2">
      <c r="A235" s="452" t="s">
        <v>635</v>
      </c>
      <c r="B235" s="31" t="s">
        <v>202</v>
      </c>
      <c r="C235" s="372" t="s">
        <v>643</v>
      </c>
      <c r="D235" s="31">
        <v>36</v>
      </c>
      <c r="E235" s="18"/>
      <c r="F235" s="672">
        <f>SUM(E235:E246)</f>
        <v>0</v>
      </c>
      <c r="G235" s="699">
        <f>ROUND(I235*0.65,2)</f>
        <v>2275</v>
      </c>
      <c r="H235" s="688">
        <f>F235*G235</f>
        <v>0</v>
      </c>
      <c r="I235" s="718">
        <v>3500</v>
      </c>
    </row>
    <row r="236" spans="1:9" ht="13.5" customHeight="1" x14ac:dyDescent="0.2">
      <c r="A236" s="452" t="s">
        <v>635</v>
      </c>
      <c r="B236" s="31" t="s">
        <v>202</v>
      </c>
      <c r="C236" s="453" t="s">
        <v>643</v>
      </c>
      <c r="D236" s="31">
        <v>37</v>
      </c>
      <c r="E236" s="18"/>
      <c r="F236" s="673"/>
      <c r="G236" s="700"/>
      <c r="H236" s="688"/>
      <c r="I236" s="719"/>
    </row>
    <row r="237" spans="1:9" ht="13.5" customHeight="1" x14ac:dyDescent="0.2">
      <c r="A237" s="452" t="s">
        <v>635</v>
      </c>
      <c r="B237" s="31" t="s">
        <v>202</v>
      </c>
      <c r="C237" s="372" t="s">
        <v>643</v>
      </c>
      <c r="D237" s="31">
        <v>38</v>
      </c>
      <c r="E237" s="18"/>
      <c r="F237" s="673"/>
      <c r="G237" s="700"/>
      <c r="H237" s="688"/>
      <c r="I237" s="719"/>
    </row>
    <row r="238" spans="1:9" ht="13.5" customHeight="1" x14ac:dyDescent="0.2">
      <c r="A238" s="452" t="s">
        <v>635</v>
      </c>
      <c r="B238" s="31" t="s">
        <v>202</v>
      </c>
      <c r="C238" s="453" t="s">
        <v>643</v>
      </c>
      <c r="D238" s="31">
        <v>39</v>
      </c>
      <c r="E238" s="18"/>
      <c r="F238" s="673"/>
      <c r="G238" s="700"/>
      <c r="H238" s="688"/>
      <c r="I238" s="719"/>
    </row>
    <row r="239" spans="1:9" ht="13.5" customHeight="1" x14ac:dyDescent="0.2">
      <c r="A239" s="452" t="s">
        <v>635</v>
      </c>
      <c r="B239" s="31" t="s">
        <v>202</v>
      </c>
      <c r="C239" s="372" t="s">
        <v>643</v>
      </c>
      <c r="D239" s="31">
        <v>40</v>
      </c>
      <c r="E239" s="18"/>
      <c r="F239" s="673"/>
      <c r="G239" s="700"/>
      <c r="H239" s="688"/>
      <c r="I239" s="719"/>
    </row>
    <row r="240" spans="1:9" ht="13.5" customHeight="1" x14ac:dyDescent="0.2">
      <c r="A240" s="452" t="s">
        <v>635</v>
      </c>
      <c r="B240" s="31" t="s">
        <v>202</v>
      </c>
      <c r="C240" s="453" t="s">
        <v>643</v>
      </c>
      <c r="D240" s="31">
        <v>41</v>
      </c>
      <c r="E240" s="18"/>
      <c r="F240" s="673"/>
      <c r="G240" s="700"/>
      <c r="H240" s="688"/>
      <c r="I240" s="719"/>
    </row>
    <row r="241" spans="1:9" ht="13.5" customHeight="1" x14ac:dyDescent="0.2">
      <c r="A241" s="452" t="s">
        <v>635</v>
      </c>
      <c r="B241" s="31" t="s">
        <v>202</v>
      </c>
      <c r="C241" s="372" t="s">
        <v>643</v>
      </c>
      <c r="D241" s="18">
        <v>42</v>
      </c>
      <c r="E241" s="18"/>
      <c r="F241" s="673"/>
      <c r="G241" s="700"/>
      <c r="H241" s="688"/>
      <c r="I241" s="719"/>
    </row>
    <row r="242" spans="1:9" ht="13.5" customHeight="1" x14ac:dyDescent="0.2">
      <c r="A242" s="452" t="s">
        <v>635</v>
      </c>
      <c r="B242" s="31" t="s">
        <v>202</v>
      </c>
      <c r="C242" s="453" t="s">
        <v>643</v>
      </c>
      <c r="D242" s="18">
        <v>43</v>
      </c>
      <c r="E242" s="18"/>
      <c r="F242" s="673"/>
      <c r="G242" s="700"/>
      <c r="H242" s="688"/>
      <c r="I242" s="719"/>
    </row>
    <row r="243" spans="1:9" ht="13.5" customHeight="1" x14ac:dyDescent="0.2">
      <c r="A243" s="452" t="s">
        <v>635</v>
      </c>
      <c r="B243" s="31" t="s">
        <v>202</v>
      </c>
      <c r="C243" s="372" t="s">
        <v>643</v>
      </c>
      <c r="D243" s="18">
        <v>44</v>
      </c>
      <c r="E243" s="18"/>
      <c r="F243" s="673"/>
      <c r="G243" s="700"/>
      <c r="H243" s="688"/>
      <c r="I243" s="719"/>
    </row>
    <row r="244" spans="1:9" ht="13.5" customHeight="1" x14ac:dyDescent="0.2">
      <c r="A244" s="452" t="s">
        <v>635</v>
      </c>
      <c r="B244" s="31" t="s">
        <v>202</v>
      </c>
      <c r="C244" s="453" t="s">
        <v>643</v>
      </c>
      <c r="D244" s="18">
        <v>45</v>
      </c>
      <c r="E244" s="18"/>
      <c r="F244" s="673"/>
      <c r="G244" s="700"/>
      <c r="H244" s="688"/>
      <c r="I244" s="719"/>
    </row>
    <row r="245" spans="1:9" ht="13.5" customHeight="1" x14ac:dyDescent="0.2">
      <c r="A245" s="452" t="s">
        <v>635</v>
      </c>
      <c r="B245" s="31" t="s">
        <v>202</v>
      </c>
      <c r="C245" s="372" t="s">
        <v>643</v>
      </c>
      <c r="D245" s="18">
        <v>46</v>
      </c>
      <c r="E245" s="18"/>
      <c r="F245" s="673"/>
      <c r="G245" s="700"/>
      <c r="H245" s="688"/>
      <c r="I245" s="719"/>
    </row>
    <row r="246" spans="1:9" ht="13.5" customHeight="1" x14ac:dyDescent="0.2">
      <c r="A246" s="452" t="s">
        <v>635</v>
      </c>
      <c r="B246" s="31" t="s">
        <v>202</v>
      </c>
      <c r="C246" s="453" t="s">
        <v>643</v>
      </c>
      <c r="D246" s="18">
        <v>47</v>
      </c>
      <c r="E246" s="18"/>
      <c r="F246" s="673"/>
      <c r="G246" s="700"/>
      <c r="H246" s="688"/>
      <c r="I246" s="719"/>
    </row>
    <row r="247" spans="1:9" ht="13.5" customHeight="1" x14ac:dyDescent="0.2">
      <c r="A247" s="57"/>
      <c r="B247" s="10"/>
      <c r="C247" s="16"/>
      <c r="D247" s="10"/>
      <c r="E247" s="10"/>
      <c r="F247" s="32"/>
      <c r="G247" s="92"/>
      <c r="H247" s="373"/>
      <c r="I247" s="193"/>
    </row>
    <row r="248" spans="1:9" ht="13.5" customHeight="1" x14ac:dyDescent="0.2">
      <c r="A248" s="194" t="s">
        <v>26</v>
      </c>
      <c r="B248" s="195"/>
      <c r="C248" s="196"/>
      <c r="D248" s="195"/>
      <c r="E248" s="195"/>
      <c r="F248" s="197"/>
      <c r="G248" s="198"/>
      <c r="H248" s="469"/>
      <c r="I248" s="199"/>
    </row>
    <row r="249" spans="1:9" ht="13.5" customHeight="1" x14ac:dyDescent="0.2">
      <c r="A249" s="21" t="s">
        <v>259</v>
      </c>
      <c r="B249" s="18" t="s">
        <v>185</v>
      </c>
      <c r="C249" s="227" t="s">
        <v>260</v>
      </c>
      <c r="D249" s="27">
        <v>36</v>
      </c>
      <c r="E249" s="10"/>
      <c r="F249" s="672">
        <f>SUM(E249:E262)</f>
        <v>0</v>
      </c>
      <c r="G249" s="699">
        <f>ROUND(I249*0.6,2)</f>
        <v>5400</v>
      </c>
      <c r="H249" s="668">
        <f>F249*G249</f>
        <v>0</v>
      </c>
      <c r="I249" s="718">
        <v>9000</v>
      </c>
    </row>
    <row r="250" spans="1:9" ht="13.5" customHeight="1" x14ac:dyDescent="0.2">
      <c r="A250" s="21" t="s">
        <v>259</v>
      </c>
      <c r="B250" s="18" t="s">
        <v>185</v>
      </c>
      <c r="C250" s="227" t="s">
        <v>260</v>
      </c>
      <c r="D250" s="27">
        <v>37</v>
      </c>
      <c r="E250" s="10"/>
      <c r="F250" s="673"/>
      <c r="G250" s="700"/>
      <c r="H250" s="669"/>
      <c r="I250" s="719"/>
    </row>
    <row r="251" spans="1:9" ht="13.5" customHeight="1" x14ac:dyDescent="0.2">
      <c r="A251" s="21" t="s">
        <v>259</v>
      </c>
      <c r="B251" s="18" t="s">
        <v>185</v>
      </c>
      <c r="C251" s="227" t="s">
        <v>260</v>
      </c>
      <c r="D251" s="27">
        <v>38</v>
      </c>
      <c r="E251" s="10"/>
      <c r="F251" s="673"/>
      <c r="G251" s="700"/>
      <c r="H251" s="669"/>
      <c r="I251" s="719"/>
    </row>
    <row r="252" spans="1:9" ht="13.5" customHeight="1" x14ac:dyDescent="0.2">
      <c r="A252" s="21" t="s">
        <v>259</v>
      </c>
      <c r="B252" s="18" t="s">
        <v>185</v>
      </c>
      <c r="C252" s="227" t="s">
        <v>260</v>
      </c>
      <c r="D252" s="27">
        <v>39</v>
      </c>
      <c r="E252" s="10"/>
      <c r="F252" s="673"/>
      <c r="G252" s="700"/>
      <c r="H252" s="669"/>
      <c r="I252" s="719"/>
    </row>
    <row r="253" spans="1:9" ht="13.5" customHeight="1" x14ac:dyDescent="0.2">
      <c r="A253" s="21" t="s">
        <v>259</v>
      </c>
      <c r="B253" s="18" t="s">
        <v>185</v>
      </c>
      <c r="C253" s="227" t="s">
        <v>260</v>
      </c>
      <c r="D253" s="27">
        <v>40</v>
      </c>
      <c r="E253" s="10"/>
      <c r="F253" s="673"/>
      <c r="G253" s="700"/>
      <c r="H253" s="669"/>
      <c r="I253" s="719"/>
    </row>
    <row r="254" spans="1:9" ht="13.5" customHeight="1" x14ac:dyDescent="0.2">
      <c r="A254" s="21" t="s">
        <v>259</v>
      </c>
      <c r="B254" s="18" t="s">
        <v>185</v>
      </c>
      <c r="C254" s="227" t="s">
        <v>260</v>
      </c>
      <c r="D254" s="27">
        <v>41</v>
      </c>
      <c r="E254" s="10"/>
      <c r="F254" s="673"/>
      <c r="G254" s="700"/>
      <c r="H254" s="669"/>
      <c r="I254" s="719"/>
    </row>
    <row r="255" spans="1:9" ht="13.5" customHeight="1" x14ac:dyDescent="0.2">
      <c r="A255" s="21" t="s">
        <v>259</v>
      </c>
      <c r="B255" s="18" t="s">
        <v>185</v>
      </c>
      <c r="C255" s="227" t="s">
        <v>260</v>
      </c>
      <c r="D255" s="27">
        <v>42</v>
      </c>
      <c r="E255" s="10"/>
      <c r="F255" s="673"/>
      <c r="G255" s="700"/>
      <c r="H255" s="669"/>
      <c r="I255" s="719"/>
    </row>
    <row r="256" spans="1:9" ht="13.5" customHeight="1" x14ac:dyDescent="0.2">
      <c r="A256" s="21" t="s">
        <v>259</v>
      </c>
      <c r="B256" s="18" t="s">
        <v>185</v>
      </c>
      <c r="C256" s="227" t="s">
        <v>260</v>
      </c>
      <c r="D256" s="27">
        <v>43</v>
      </c>
      <c r="E256" s="10"/>
      <c r="F256" s="673"/>
      <c r="G256" s="700"/>
      <c r="H256" s="669"/>
      <c r="I256" s="719"/>
    </row>
    <row r="257" spans="1:9" ht="13.5" customHeight="1" x14ac:dyDescent="0.2">
      <c r="A257" s="21" t="s">
        <v>259</v>
      </c>
      <c r="B257" s="18" t="s">
        <v>185</v>
      </c>
      <c r="C257" s="227" t="s">
        <v>260</v>
      </c>
      <c r="D257" s="27">
        <v>44</v>
      </c>
      <c r="E257" s="10"/>
      <c r="F257" s="673"/>
      <c r="G257" s="700"/>
      <c r="H257" s="669"/>
      <c r="I257" s="719"/>
    </row>
    <row r="258" spans="1:9" ht="13.5" customHeight="1" x14ac:dyDescent="0.2">
      <c r="A258" s="21" t="s">
        <v>259</v>
      </c>
      <c r="B258" s="18" t="s">
        <v>185</v>
      </c>
      <c r="C258" s="227" t="s">
        <v>260</v>
      </c>
      <c r="D258" s="27">
        <v>45</v>
      </c>
      <c r="E258" s="10"/>
      <c r="F258" s="673"/>
      <c r="G258" s="700"/>
      <c r="H258" s="669"/>
      <c r="I258" s="719"/>
    </row>
    <row r="259" spans="1:9" ht="13.5" customHeight="1" x14ac:dyDescent="0.2">
      <c r="A259" s="21" t="s">
        <v>259</v>
      </c>
      <c r="B259" s="18" t="s">
        <v>185</v>
      </c>
      <c r="C259" s="227" t="s">
        <v>260</v>
      </c>
      <c r="D259" s="27">
        <v>46</v>
      </c>
      <c r="E259" s="10"/>
      <c r="F259" s="673"/>
      <c r="G259" s="700"/>
      <c r="H259" s="669"/>
      <c r="I259" s="719"/>
    </row>
    <row r="260" spans="1:9" ht="13.5" customHeight="1" x14ac:dyDescent="0.2">
      <c r="A260" s="21" t="s">
        <v>259</v>
      </c>
      <c r="B260" s="18" t="s">
        <v>185</v>
      </c>
      <c r="C260" s="227" t="s">
        <v>260</v>
      </c>
      <c r="D260" s="27">
        <v>47</v>
      </c>
      <c r="E260" s="10"/>
      <c r="F260" s="673"/>
      <c r="G260" s="700"/>
      <c r="H260" s="669"/>
      <c r="I260" s="719"/>
    </row>
    <row r="261" spans="1:9" ht="13.5" customHeight="1" x14ac:dyDescent="0.2">
      <c r="A261" s="21" t="s">
        <v>259</v>
      </c>
      <c r="B261" s="18" t="s">
        <v>185</v>
      </c>
      <c r="C261" s="227" t="s">
        <v>260</v>
      </c>
      <c r="D261" s="27">
        <v>48</v>
      </c>
      <c r="E261" s="10"/>
      <c r="F261" s="673"/>
      <c r="G261" s="700"/>
      <c r="H261" s="669"/>
      <c r="I261" s="719"/>
    </row>
    <row r="262" spans="1:9" ht="13.5" customHeight="1" x14ac:dyDescent="0.2">
      <c r="A262" s="21" t="s">
        <v>259</v>
      </c>
      <c r="B262" s="18" t="s">
        <v>185</v>
      </c>
      <c r="C262" s="227" t="s">
        <v>260</v>
      </c>
      <c r="D262" s="27">
        <v>49</v>
      </c>
      <c r="E262" s="10"/>
      <c r="F262" s="674"/>
      <c r="G262" s="701"/>
      <c r="H262" s="670"/>
      <c r="I262" s="720"/>
    </row>
    <row r="263" spans="1:9" ht="13.5" customHeight="1" x14ac:dyDescent="0.2">
      <c r="A263" s="57"/>
      <c r="B263" s="10"/>
      <c r="C263" s="27"/>
      <c r="D263" s="20"/>
      <c r="E263" s="10"/>
      <c r="F263" s="32"/>
      <c r="G263" s="92"/>
      <c r="H263" s="373"/>
      <c r="I263" s="193"/>
    </row>
    <row r="264" spans="1:9" ht="13.5" customHeight="1" x14ac:dyDescent="0.2">
      <c r="A264" s="57" t="s">
        <v>43</v>
      </c>
      <c r="B264" s="18" t="s">
        <v>185</v>
      </c>
      <c r="C264" s="227" t="s">
        <v>252</v>
      </c>
      <c r="D264" s="27">
        <v>37</v>
      </c>
      <c r="E264" s="10"/>
      <c r="F264" s="687">
        <f>SUM(E264:E276)</f>
        <v>0</v>
      </c>
      <c r="G264" s="667">
        <f>ROUND(I264*0.6,2)</f>
        <v>5820</v>
      </c>
      <c r="H264" s="688">
        <f>F264*G264</f>
        <v>0</v>
      </c>
      <c r="I264" s="721">
        <v>9700</v>
      </c>
    </row>
    <row r="265" spans="1:9" ht="13.5" customHeight="1" x14ac:dyDescent="0.2">
      <c r="A265" s="57" t="s">
        <v>43</v>
      </c>
      <c r="B265" s="18" t="s">
        <v>185</v>
      </c>
      <c r="C265" s="227" t="s">
        <v>252</v>
      </c>
      <c r="D265" s="27">
        <v>38</v>
      </c>
      <c r="E265" s="10"/>
      <c r="F265" s="687"/>
      <c r="G265" s="667"/>
      <c r="H265" s="688"/>
      <c r="I265" s="721"/>
    </row>
    <row r="266" spans="1:9" ht="13.5" customHeight="1" x14ac:dyDescent="0.2">
      <c r="A266" s="57" t="s">
        <v>43</v>
      </c>
      <c r="B266" s="18" t="s">
        <v>185</v>
      </c>
      <c r="C266" s="227" t="s">
        <v>252</v>
      </c>
      <c r="D266" s="27">
        <v>39</v>
      </c>
      <c r="E266" s="10"/>
      <c r="F266" s="687"/>
      <c r="G266" s="667"/>
      <c r="H266" s="688"/>
      <c r="I266" s="721"/>
    </row>
    <row r="267" spans="1:9" ht="13.5" customHeight="1" x14ac:dyDescent="0.2">
      <c r="A267" s="57" t="s">
        <v>43</v>
      </c>
      <c r="B267" s="18" t="s">
        <v>185</v>
      </c>
      <c r="C267" s="227" t="s">
        <v>252</v>
      </c>
      <c r="D267" s="27">
        <v>40</v>
      </c>
      <c r="E267" s="10"/>
      <c r="F267" s="687"/>
      <c r="G267" s="667"/>
      <c r="H267" s="688"/>
      <c r="I267" s="721"/>
    </row>
    <row r="268" spans="1:9" ht="13.5" customHeight="1" x14ac:dyDescent="0.2">
      <c r="A268" s="57" t="s">
        <v>43</v>
      </c>
      <c r="B268" s="18" t="s">
        <v>185</v>
      </c>
      <c r="C268" s="227" t="s">
        <v>252</v>
      </c>
      <c r="D268" s="27">
        <v>41</v>
      </c>
      <c r="E268" s="10"/>
      <c r="F268" s="687"/>
      <c r="G268" s="667"/>
      <c r="H268" s="688"/>
      <c r="I268" s="721"/>
    </row>
    <row r="269" spans="1:9" ht="13.5" customHeight="1" x14ac:dyDescent="0.2">
      <c r="A269" s="57" t="s">
        <v>43</v>
      </c>
      <c r="B269" s="18" t="s">
        <v>185</v>
      </c>
      <c r="C269" s="227" t="s">
        <v>252</v>
      </c>
      <c r="D269" s="27">
        <v>42</v>
      </c>
      <c r="E269" s="10"/>
      <c r="F269" s="687"/>
      <c r="G269" s="667"/>
      <c r="H269" s="688"/>
      <c r="I269" s="721"/>
    </row>
    <row r="270" spans="1:9" ht="13.5" customHeight="1" x14ac:dyDescent="0.2">
      <c r="A270" s="57" t="s">
        <v>43</v>
      </c>
      <c r="B270" s="18" t="s">
        <v>185</v>
      </c>
      <c r="C270" s="227" t="s">
        <v>252</v>
      </c>
      <c r="D270" s="27">
        <v>43</v>
      </c>
      <c r="E270" s="10"/>
      <c r="F270" s="687"/>
      <c r="G270" s="667"/>
      <c r="H270" s="688"/>
      <c r="I270" s="721"/>
    </row>
    <row r="271" spans="1:9" ht="13.5" customHeight="1" x14ac:dyDescent="0.2">
      <c r="A271" s="57" t="s">
        <v>43</v>
      </c>
      <c r="B271" s="18" t="s">
        <v>185</v>
      </c>
      <c r="C271" s="227" t="s">
        <v>252</v>
      </c>
      <c r="D271" s="27">
        <v>44</v>
      </c>
      <c r="E271" s="10"/>
      <c r="F271" s="687"/>
      <c r="G271" s="667"/>
      <c r="H271" s="688"/>
      <c r="I271" s="721"/>
    </row>
    <row r="272" spans="1:9" ht="13.5" customHeight="1" x14ac:dyDescent="0.2">
      <c r="A272" s="57" t="s">
        <v>43</v>
      </c>
      <c r="B272" s="18" t="s">
        <v>185</v>
      </c>
      <c r="C272" s="227" t="s">
        <v>252</v>
      </c>
      <c r="D272" s="27">
        <v>45</v>
      </c>
      <c r="E272" s="10"/>
      <c r="F272" s="687"/>
      <c r="G272" s="667"/>
      <c r="H272" s="688"/>
      <c r="I272" s="721"/>
    </row>
    <row r="273" spans="1:9" ht="13.5" customHeight="1" x14ac:dyDescent="0.2">
      <c r="A273" s="57" t="s">
        <v>43</v>
      </c>
      <c r="B273" s="18" t="s">
        <v>185</v>
      </c>
      <c r="C273" s="227" t="s">
        <v>252</v>
      </c>
      <c r="D273" s="27">
        <v>46</v>
      </c>
      <c r="E273" s="10"/>
      <c r="F273" s="687"/>
      <c r="G273" s="667"/>
      <c r="H273" s="688"/>
      <c r="I273" s="721"/>
    </row>
    <row r="274" spans="1:9" ht="13.5" customHeight="1" x14ac:dyDescent="0.2">
      <c r="A274" s="57" t="s">
        <v>43</v>
      </c>
      <c r="B274" s="18" t="s">
        <v>185</v>
      </c>
      <c r="C274" s="227" t="s">
        <v>252</v>
      </c>
      <c r="D274" s="27">
        <v>47</v>
      </c>
      <c r="E274" s="10"/>
      <c r="F274" s="687"/>
      <c r="G274" s="667"/>
      <c r="H274" s="688"/>
      <c r="I274" s="721"/>
    </row>
    <row r="275" spans="1:9" ht="13.5" customHeight="1" x14ac:dyDescent="0.2">
      <c r="A275" s="57" t="s">
        <v>43</v>
      </c>
      <c r="B275" s="18" t="s">
        <v>185</v>
      </c>
      <c r="C275" s="227" t="s">
        <v>252</v>
      </c>
      <c r="D275" s="27">
        <v>48</v>
      </c>
      <c r="E275" s="10"/>
      <c r="F275" s="687"/>
      <c r="G275" s="667"/>
      <c r="H275" s="688"/>
      <c r="I275" s="721"/>
    </row>
    <row r="276" spans="1:9" ht="13.5" customHeight="1" x14ac:dyDescent="0.2">
      <c r="A276" s="57" t="s">
        <v>43</v>
      </c>
      <c r="B276" s="18" t="s">
        <v>185</v>
      </c>
      <c r="C276" s="227" t="s">
        <v>252</v>
      </c>
      <c r="D276" s="27">
        <v>49</v>
      </c>
      <c r="E276" s="10"/>
      <c r="F276" s="687"/>
      <c r="G276" s="667"/>
      <c r="H276" s="688"/>
      <c r="I276" s="721"/>
    </row>
    <row r="277" spans="1:9" ht="13.5" customHeight="1" x14ac:dyDescent="0.2">
      <c r="A277" s="57"/>
      <c r="B277" s="10"/>
      <c r="C277" s="16"/>
      <c r="D277" s="10"/>
      <c r="E277" s="10"/>
      <c r="F277" s="32"/>
      <c r="G277" s="92"/>
      <c r="H277" s="373"/>
      <c r="I277" s="193"/>
    </row>
    <row r="278" spans="1:9" ht="13.5" customHeight="1" x14ac:dyDescent="0.2">
      <c r="A278" s="194" t="s">
        <v>2</v>
      </c>
      <c r="B278" s="195"/>
      <c r="C278" s="196"/>
      <c r="D278" s="195"/>
      <c r="E278" s="195"/>
      <c r="F278" s="197"/>
      <c r="G278" s="198"/>
      <c r="H278" s="469"/>
      <c r="I278" s="199"/>
    </row>
    <row r="279" spans="1:9" ht="13.5" customHeight="1" x14ac:dyDescent="0.2">
      <c r="A279" s="21" t="s">
        <v>254</v>
      </c>
      <c r="B279" s="18" t="s">
        <v>186</v>
      </c>
      <c r="C279" s="227" t="s">
        <v>253</v>
      </c>
      <c r="D279" s="170">
        <v>36</v>
      </c>
      <c r="E279" s="10"/>
      <c r="F279" s="672">
        <f>SUM(E279:E292)</f>
        <v>0</v>
      </c>
      <c r="G279" s="699">
        <f>ROUND(I279*0.6,2)</f>
        <v>9600</v>
      </c>
      <c r="H279" s="688">
        <f>F279*G279</f>
        <v>0</v>
      </c>
      <c r="I279" s="718">
        <v>16000</v>
      </c>
    </row>
    <row r="280" spans="1:9" ht="13.5" customHeight="1" x14ac:dyDescent="0.2">
      <c r="A280" s="21" t="s">
        <v>254</v>
      </c>
      <c r="B280" s="18" t="s">
        <v>186</v>
      </c>
      <c r="C280" s="227" t="s">
        <v>253</v>
      </c>
      <c r="D280" s="27">
        <v>37</v>
      </c>
      <c r="E280" s="10"/>
      <c r="F280" s="673"/>
      <c r="G280" s="700"/>
      <c r="H280" s="688"/>
      <c r="I280" s="719"/>
    </row>
    <row r="281" spans="1:9" ht="13.5" customHeight="1" x14ac:dyDescent="0.2">
      <c r="A281" s="21" t="s">
        <v>254</v>
      </c>
      <c r="B281" s="18" t="s">
        <v>186</v>
      </c>
      <c r="C281" s="227" t="s">
        <v>253</v>
      </c>
      <c r="D281" s="27">
        <v>38</v>
      </c>
      <c r="E281" s="10"/>
      <c r="F281" s="673"/>
      <c r="G281" s="700"/>
      <c r="H281" s="688"/>
      <c r="I281" s="719"/>
    </row>
    <row r="282" spans="1:9" ht="13.5" customHeight="1" x14ac:dyDescent="0.2">
      <c r="A282" s="21" t="s">
        <v>254</v>
      </c>
      <c r="B282" s="18" t="s">
        <v>186</v>
      </c>
      <c r="C282" s="227" t="s">
        <v>253</v>
      </c>
      <c r="D282" s="27">
        <v>39</v>
      </c>
      <c r="E282" s="10"/>
      <c r="F282" s="673"/>
      <c r="G282" s="700"/>
      <c r="H282" s="688"/>
      <c r="I282" s="719"/>
    </row>
    <row r="283" spans="1:9" ht="13.5" customHeight="1" x14ac:dyDescent="0.2">
      <c r="A283" s="21" t="s">
        <v>254</v>
      </c>
      <c r="B283" s="18" t="s">
        <v>186</v>
      </c>
      <c r="C283" s="227" t="s">
        <v>253</v>
      </c>
      <c r="D283" s="27">
        <v>40</v>
      </c>
      <c r="E283" s="10"/>
      <c r="F283" s="673"/>
      <c r="G283" s="700"/>
      <c r="H283" s="688"/>
      <c r="I283" s="719"/>
    </row>
    <row r="284" spans="1:9" ht="13.5" customHeight="1" x14ac:dyDescent="0.2">
      <c r="A284" s="21" t="s">
        <v>254</v>
      </c>
      <c r="B284" s="18" t="s">
        <v>186</v>
      </c>
      <c r="C284" s="227" t="s">
        <v>253</v>
      </c>
      <c r="D284" s="27">
        <v>41</v>
      </c>
      <c r="E284" s="10"/>
      <c r="F284" s="673"/>
      <c r="G284" s="700"/>
      <c r="H284" s="688"/>
      <c r="I284" s="719"/>
    </row>
    <row r="285" spans="1:9" ht="13.5" customHeight="1" x14ac:dyDescent="0.2">
      <c r="A285" s="21" t="s">
        <v>254</v>
      </c>
      <c r="B285" s="18" t="s">
        <v>186</v>
      </c>
      <c r="C285" s="227" t="s">
        <v>253</v>
      </c>
      <c r="D285" s="27">
        <v>42</v>
      </c>
      <c r="E285" s="10"/>
      <c r="F285" s="673"/>
      <c r="G285" s="700"/>
      <c r="H285" s="688"/>
      <c r="I285" s="719"/>
    </row>
    <row r="286" spans="1:9" ht="13.5" customHeight="1" x14ac:dyDescent="0.2">
      <c r="A286" s="21" t="s">
        <v>254</v>
      </c>
      <c r="B286" s="18" t="s">
        <v>186</v>
      </c>
      <c r="C286" s="227" t="s">
        <v>253</v>
      </c>
      <c r="D286" s="27">
        <v>43</v>
      </c>
      <c r="E286" s="10"/>
      <c r="F286" s="673"/>
      <c r="G286" s="700"/>
      <c r="H286" s="688"/>
      <c r="I286" s="719"/>
    </row>
    <row r="287" spans="1:9" ht="13.5" customHeight="1" x14ac:dyDescent="0.2">
      <c r="A287" s="21" t="s">
        <v>254</v>
      </c>
      <c r="B287" s="18" t="s">
        <v>186</v>
      </c>
      <c r="C287" s="227" t="s">
        <v>253</v>
      </c>
      <c r="D287" s="27">
        <v>44</v>
      </c>
      <c r="E287" s="10"/>
      <c r="F287" s="673"/>
      <c r="G287" s="700"/>
      <c r="H287" s="688"/>
      <c r="I287" s="719"/>
    </row>
    <row r="288" spans="1:9" ht="13.5" customHeight="1" x14ac:dyDescent="0.2">
      <c r="A288" s="21" t="s">
        <v>254</v>
      </c>
      <c r="B288" s="18" t="s">
        <v>186</v>
      </c>
      <c r="C288" s="227" t="s">
        <v>253</v>
      </c>
      <c r="D288" s="27">
        <v>45</v>
      </c>
      <c r="E288" s="10"/>
      <c r="F288" s="673"/>
      <c r="G288" s="700"/>
      <c r="H288" s="688"/>
      <c r="I288" s="719"/>
    </row>
    <row r="289" spans="1:9" ht="13.5" customHeight="1" x14ac:dyDescent="0.2">
      <c r="A289" s="21" t="s">
        <v>254</v>
      </c>
      <c r="B289" s="18" t="s">
        <v>186</v>
      </c>
      <c r="C289" s="227" t="s">
        <v>253</v>
      </c>
      <c r="D289" s="27">
        <v>46</v>
      </c>
      <c r="E289" s="10"/>
      <c r="F289" s="673"/>
      <c r="G289" s="700"/>
      <c r="H289" s="688"/>
      <c r="I289" s="719"/>
    </row>
    <row r="290" spans="1:9" ht="13.5" customHeight="1" x14ac:dyDescent="0.2">
      <c r="A290" s="21" t="s">
        <v>254</v>
      </c>
      <c r="B290" s="18" t="s">
        <v>186</v>
      </c>
      <c r="C290" s="227" t="s">
        <v>253</v>
      </c>
      <c r="D290" s="27">
        <v>47</v>
      </c>
      <c r="E290" s="10"/>
      <c r="F290" s="673"/>
      <c r="G290" s="700"/>
      <c r="H290" s="688"/>
      <c r="I290" s="719"/>
    </row>
    <row r="291" spans="1:9" ht="13.5" customHeight="1" x14ac:dyDescent="0.2">
      <c r="A291" s="21" t="s">
        <v>254</v>
      </c>
      <c r="B291" s="18" t="s">
        <v>186</v>
      </c>
      <c r="C291" s="227" t="s">
        <v>253</v>
      </c>
      <c r="D291" s="27">
        <v>48</v>
      </c>
      <c r="E291" s="10"/>
      <c r="F291" s="673"/>
      <c r="G291" s="700"/>
      <c r="H291" s="688"/>
      <c r="I291" s="719"/>
    </row>
    <row r="292" spans="1:9" ht="13.5" customHeight="1" x14ac:dyDescent="0.2">
      <c r="A292" s="21" t="s">
        <v>254</v>
      </c>
      <c r="B292" s="18" t="s">
        <v>186</v>
      </c>
      <c r="C292" s="227" t="s">
        <v>253</v>
      </c>
      <c r="D292" s="27">
        <v>49</v>
      </c>
      <c r="E292" s="10"/>
      <c r="F292" s="674"/>
      <c r="G292" s="701"/>
      <c r="H292" s="465"/>
      <c r="I292" s="720"/>
    </row>
    <row r="293" spans="1:9" ht="13.5" customHeight="1" x14ac:dyDescent="0.2">
      <c r="A293" s="57"/>
      <c r="B293" s="10"/>
      <c r="C293" s="27"/>
      <c r="D293" s="20"/>
      <c r="E293" s="10"/>
      <c r="F293" s="32"/>
      <c r="G293" s="92"/>
      <c r="H293" s="373"/>
      <c r="I293" s="193"/>
    </row>
    <row r="294" spans="1:9" ht="13.5" customHeight="1" x14ac:dyDescent="0.2">
      <c r="A294" s="21" t="s">
        <v>256</v>
      </c>
      <c r="B294" s="18" t="s">
        <v>186</v>
      </c>
      <c r="C294" s="227" t="s">
        <v>255</v>
      </c>
      <c r="D294" s="185" t="s">
        <v>116</v>
      </c>
      <c r="E294" s="10"/>
      <c r="F294" s="687">
        <f>SUM(E294:E307)</f>
        <v>0</v>
      </c>
      <c r="G294" s="667">
        <f>ROUND(I294*0.6,2)</f>
        <v>9600</v>
      </c>
      <c r="H294" s="688">
        <f>F294*G294</f>
        <v>0</v>
      </c>
      <c r="I294" s="721">
        <v>16000</v>
      </c>
    </row>
    <row r="295" spans="1:9" ht="13.5" customHeight="1" x14ac:dyDescent="0.2">
      <c r="A295" s="21" t="s">
        <v>256</v>
      </c>
      <c r="B295" s="18" t="s">
        <v>186</v>
      </c>
      <c r="C295" s="227" t="s">
        <v>255</v>
      </c>
      <c r="D295" s="185" t="s">
        <v>117</v>
      </c>
      <c r="E295" s="10"/>
      <c r="F295" s="687"/>
      <c r="G295" s="667"/>
      <c r="H295" s="688"/>
      <c r="I295" s="721"/>
    </row>
    <row r="296" spans="1:9" ht="13.5" customHeight="1" x14ac:dyDescent="0.2">
      <c r="A296" s="21" t="s">
        <v>256</v>
      </c>
      <c r="B296" s="18" t="s">
        <v>186</v>
      </c>
      <c r="C296" s="227" t="s">
        <v>255</v>
      </c>
      <c r="D296" s="185" t="s">
        <v>111</v>
      </c>
      <c r="E296" s="10"/>
      <c r="F296" s="687"/>
      <c r="G296" s="667"/>
      <c r="H296" s="688"/>
      <c r="I296" s="721"/>
    </row>
    <row r="297" spans="1:9" ht="13.5" customHeight="1" x14ac:dyDescent="0.2">
      <c r="A297" s="21" t="s">
        <v>256</v>
      </c>
      <c r="B297" s="18" t="s">
        <v>186</v>
      </c>
      <c r="C297" s="227" t="s">
        <v>255</v>
      </c>
      <c r="D297" s="185" t="s">
        <v>112</v>
      </c>
      <c r="E297" s="10"/>
      <c r="F297" s="687"/>
      <c r="G297" s="667"/>
      <c r="H297" s="688"/>
      <c r="I297" s="721"/>
    </row>
    <row r="298" spans="1:9" ht="13.5" customHeight="1" x14ac:dyDescent="0.2">
      <c r="A298" s="21" t="s">
        <v>256</v>
      </c>
      <c r="B298" s="18" t="s">
        <v>186</v>
      </c>
      <c r="C298" s="227" t="s">
        <v>255</v>
      </c>
      <c r="D298" s="185" t="s">
        <v>113</v>
      </c>
      <c r="E298" s="10"/>
      <c r="F298" s="687"/>
      <c r="G298" s="667"/>
      <c r="H298" s="688"/>
      <c r="I298" s="721"/>
    </row>
    <row r="299" spans="1:9" ht="13.5" customHeight="1" x14ac:dyDescent="0.2">
      <c r="A299" s="21" t="s">
        <v>256</v>
      </c>
      <c r="B299" s="18" t="s">
        <v>186</v>
      </c>
      <c r="C299" s="227" t="s">
        <v>255</v>
      </c>
      <c r="D299" s="185" t="s">
        <v>102</v>
      </c>
      <c r="E299" s="10"/>
      <c r="F299" s="687"/>
      <c r="G299" s="667"/>
      <c r="H299" s="688"/>
      <c r="I299" s="721"/>
    </row>
    <row r="300" spans="1:9" ht="13.5" customHeight="1" x14ac:dyDescent="0.2">
      <c r="A300" s="21" t="s">
        <v>256</v>
      </c>
      <c r="B300" s="18" t="s">
        <v>186</v>
      </c>
      <c r="C300" s="227" t="s">
        <v>255</v>
      </c>
      <c r="D300" s="185" t="s">
        <v>103</v>
      </c>
      <c r="E300" s="10"/>
      <c r="F300" s="687"/>
      <c r="G300" s="667"/>
      <c r="H300" s="688"/>
      <c r="I300" s="721"/>
    </row>
    <row r="301" spans="1:9" ht="13.5" customHeight="1" x14ac:dyDescent="0.2">
      <c r="A301" s="21" t="s">
        <v>256</v>
      </c>
      <c r="B301" s="18" t="s">
        <v>186</v>
      </c>
      <c r="C301" s="227" t="s">
        <v>255</v>
      </c>
      <c r="D301" s="185" t="s">
        <v>104</v>
      </c>
      <c r="E301" s="10"/>
      <c r="F301" s="687"/>
      <c r="G301" s="667"/>
      <c r="H301" s="688"/>
      <c r="I301" s="721"/>
    </row>
    <row r="302" spans="1:9" ht="13.5" customHeight="1" x14ac:dyDescent="0.2">
      <c r="A302" s="21" t="s">
        <v>256</v>
      </c>
      <c r="B302" s="18" t="s">
        <v>186</v>
      </c>
      <c r="C302" s="227" t="s">
        <v>255</v>
      </c>
      <c r="D302" s="185" t="s">
        <v>105</v>
      </c>
      <c r="E302" s="10"/>
      <c r="F302" s="687"/>
      <c r="G302" s="667"/>
      <c r="H302" s="688"/>
      <c r="I302" s="721"/>
    </row>
    <row r="303" spans="1:9" ht="13.5" customHeight="1" x14ac:dyDescent="0.2">
      <c r="A303" s="21" t="s">
        <v>256</v>
      </c>
      <c r="B303" s="18" t="s">
        <v>186</v>
      </c>
      <c r="C303" s="227" t="s">
        <v>255</v>
      </c>
      <c r="D303" s="185" t="s">
        <v>106</v>
      </c>
      <c r="E303" s="10"/>
      <c r="F303" s="687"/>
      <c r="G303" s="667"/>
      <c r="H303" s="688"/>
      <c r="I303" s="721"/>
    </row>
    <row r="304" spans="1:9" ht="13.5" customHeight="1" x14ac:dyDescent="0.2">
      <c r="A304" s="21" t="s">
        <v>256</v>
      </c>
      <c r="B304" s="18" t="s">
        <v>186</v>
      </c>
      <c r="C304" s="227" t="s">
        <v>255</v>
      </c>
      <c r="D304" s="185" t="s">
        <v>107</v>
      </c>
      <c r="E304" s="10"/>
      <c r="F304" s="687"/>
      <c r="G304" s="667"/>
      <c r="H304" s="688"/>
      <c r="I304" s="721"/>
    </row>
    <row r="305" spans="1:9" ht="13.5" customHeight="1" x14ac:dyDescent="0.2">
      <c r="A305" s="21" t="s">
        <v>256</v>
      </c>
      <c r="B305" s="18" t="s">
        <v>186</v>
      </c>
      <c r="C305" s="227" t="s">
        <v>255</v>
      </c>
      <c r="D305" s="185" t="s">
        <v>118</v>
      </c>
      <c r="E305" s="10"/>
      <c r="F305" s="687"/>
      <c r="G305" s="667"/>
      <c r="H305" s="688"/>
      <c r="I305" s="721"/>
    </row>
    <row r="306" spans="1:9" ht="13.5" customHeight="1" x14ac:dyDescent="0.2">
      <c r="A306" s="21" t="s">
        <v>256</v>
      </c>
      <c r="B306" s="18" t="s">
        <v>186</v>
      </c>
      <c r="C306" s="227" t="s">
        <v>255</v>
      </c>
      <c r="D306" s="185" t="s">
        <v>119</v>
      </c>
      <c r="E306" s="10"/>
      <c r="F306" s="687"/>
      <c r="G306" s="667"/>
      <c r="H306" s="688"/>
      <c r="I306" s="721"/>
    </row>
    <row r="307" spans="1:9" ht="13.5" customHeight="1" x14ac:dyDescent="0.2">
      <c r="A307" s="21" t="s">
        <v>256</v>
      </c>
      <c r="B307" s="18" t="s">
        <v>186</v>
      </c>
      <c r="C307" s="227" t="s">
        <v>255</v>
      </c>
      <c r="D307" s="185" t="s">
        <v>121</v>
      </c>
      <c r="E307" s="10"/>
      <c r="F307" s="687"/>
      <c r="G307" s="667"/>
      <c r="H307" s="688"/>
      <c r="I307" s="721"/>
    </row>
    <row r="308" spans="1:9" ht="13.5" customHeight="1" x14ac:dyDescent="0.2">
      <c r="A308" s="57"/>
      <c r="B308" s="10"/>
      <c r="C308" s="27"/>
      <c r="D308" s="20"/>
      <c r="E308" s="10"/>
      <c r="F308" s="32"/>
      <c r="G308" s="92"/>
      <c r="H308" s="373"/>
      <c r="I308" s="193"/>
    </row>
    <row r="309" spans="1:9" ht="13.5" customHeight="1" x14ac:dyDescent="0.2">
      <c r="A309" s="21" t="s">
        <v>258</v>
      </c>
      <c r="B309" s="18" t="s">
        <v>186</v>
      </c>
      <c r="C309" s="227" t="s">
        <v>257</v>
      </c>
      <c r="D309" s="185" t="s">
        <v>116</v>
      </c>
      <c r="E309" s="10"/>
      <c r="F309" s="687">
        <f>SUM(E309:E322)</f>
        <v>0</v>
      </c>
      <c r="G309" s="667">
        <f>ROUND(I309*0.6,2)</f>
        <v>7200</v>
      </c>
      <c r="H309" s="688">
        <f>F309*G309</f>
        <v>0</v>
      </c>
      <c r="I309" s="721">
        <v>12000</v>
      </c>
    </row>
    <row r="310" spans="1:9" ht="13.5" customHeight="1" x14ac:dyDescent="0.2">
      <c r="A310" s="21" t="s">
        <v>258</v>
      </c>
      <c r="B310" s="18" t="s">
        <v>186</v>
      </c>
      <c r="C310" s="227" t="s">
        <v>257</v>
      </c>
      <c r="D310" s="185" t="s">
        <v>117</v>
      </c>
      <c r="E310" s="10"/>
      <c r="F310" s="687"/>
      <c r="G310" s="667"/>
      <c r="H310" s="688"/>
      <c r="I310" s="721"/>
    </row>
    <row r="311" spans="1:9" ht="13.5" customHeight="1" x14ac:dyDescent="0.2">
      <c r="A311" s="21" t="s">
        <v>258</v>
      </c>
      <c r="B311" s="18" t="s">
        <v>186</v>
      </c>
      <c r="C311" s="227" t="s">
        <v>257</v>
      </c>
      <c r="D311" s="185" t="s">
        <v>111</v>
      </c>
      <c r="E311" s="10"/>
      <c r="F311" s="687"/>
      <c r="G311" s="667"/>
      <c r="H311" s="688"/>
      <c r="I311" s="721"/>
    </row>
    <row r="312" spans="1:9" ht="13.5" customHeight="1" x14ac:dyDescent="0.2">
      <c r="A312" s="21" t="s">
        <v>258</v>
      </c>
      <c r="B312" s="18" t="s">
        <v>186</v>
      </c>
      <c r="C312" s="227" t="s">
        <v>257</v>
      </c>
      <c r="D312" s="185" t="s">
        <v>112</v>
      </c>
      <c r="E312" s="10"/>
      <c r="F312" s="687"/>
      <c r="G312" s="667"/>
      <c r="H312" s="688"/>
      <c r="I312" s="721"/>
    </row>
    <row r="313" spans="1:9" ht="13.5" customHeight="1" x14ac:dyDescent="0.2">
      <c r="A313" s="21" t="s">
        <v>258</v>
      </c>
      <c r="B313" s="18" t="s">
        <v>186</v>
      </c>
      <c r="C313" s="227" t="s">
        <v>257</v>
      </c>
      <c r="D313" s="185" t="s">
        <v>113</v>
      </c>
      <c r="E313" s="10"/>
      <c r="F313" s="687"/>
      <c r="G313" s="667"/>
      <c r="H313" s="688"/>
      <c r="I313" s="721"/>
    </row>
    <row r="314" spans="1:9" ht="13.5" customHeight="1" x14ac:dyDescent="0.2">
      <c r="A314" s="21" t="s">
        <v>258</v>
      </c>
      <c r="B314" s="18" t="s">
        <v>186</v>
      </c>
      <c r="C314" s="227" t="s">
        <v>257</v>
      </c>
      <c r="D314" s="185" t="s">
        <v>102</v>
      </c>
      <c r="E314" s="10"/>
      <c r="F314" s="687"/>
      <c r="G314" s="667"/>
      <c r="H314" s="688"/>
      <c r="I314" s="721"/>
    </row>
    <row r="315" spans="1:9" ht="13.5" customHeight="1" x14ac:dyDescent="0.2">
      <c r="A315" s="21" t="s">
        <v>258</v>
      </c>
      <c r="B315" s="18" t="s">
        <v>186</v>
      </c>
      <c r="C315" s="227" t="s">
        <v>257</v>
      </c>
      <c r="D315" s="185" t="s">
        <v>103</v>
      </c>
      <c r="E315" s="10"/>
      <c r="F315" s="687"/>
      <c r="G315" s="667"/>
      <c r="H315" s="688"/>
      <c r="I315" s="721"/>
    </row>
    <row r="316" spans="1:9" ht="13.5" customHeight="1" x14ac:dyDescent="0.2">
      <c r="A316" s="21" t="s">
        <v>258</v>
      </c>
      <c r="B316" s="18" t="s">
        <v>186</v>
      </c>
      <c r="C316" s="227" t="s">
        <v>257</v>
      </c>
      <c r="D316" s="185" t="s">
        <v>104</v>
      </c>
      <c r="E316" s="10"/>
      <c r="F316" s="687"/>
      <c r="G316" s="667"/>
      <c r="H316" s="688"/>
      <c r="I316" s="721"/>
    </row>
    <row r="317" spans="1:9" ht="13.5" customHeight="1" x14ac:dyDescent="0.2">
      <c r="A317" s="21" t="s">
        <v>258</v>
      </c>
      <c r="B317" s="18" t="s">
        <v>186</v>
      </c>
      <c r="C317" s="227" t="s">
        <v>257</v>
      </c>
      <c r="D317" s="185" t="s">
        <v>105</v>
      </c>
      <c r="E317" s="10"/>
      <c r="F317" s="687"/>
      <c r="G317" s="667"/>
      <c r="H317" s="688"/>
      <c r="I317" s="721"/>
    </row>
    <row r="318" spans="1:9" ht="13.5" customHeight="1" x14ac:dyDescent="0.2">
      <c r="A318" s="21" t="s">
        <v>258</v>
      </c>
      <c r="B318" s="18" t="s">
        <v>186</v>
      </c>
      <c r="C318" s="227" t="s">
        <v>257</v>
      </c>
      <c r="D318" s="185" t="s">
        <v>106</v>
      </c>
      <c r="E318" s="10"/>
      <c r="F318" s="687"/>
      <c r="G318" s="667"/>
      <c r="H318" s="688"/>
      <c r="I318" s="721"/>
    </row>
    <row r="319" spans="1:9" ht="13.5" customHeight="1" x14ac:dyDescent="0.2">
      <c r="A319" s="21" t="s">
        <v>258</v>
      </c>
      <c r="B319" s="18" t="s">
        <v>186</v>
      </c>
      <c r="C319" s="227" t="s">
        <v>257</v>
      </c>
      <c r="D319" s="185" t="s">
        <v>107</v>
      </c>
      <c r="E319" s="10"/>
      <c r="F319" s="687"/>
      <c r="G319" s="667"/>
      <c r="H319" s="688"/>
      <c r="I319" s="721"/>
    </row>
    <row r="320" spans="1:9" ht="13.5" customHeight="1" x14ac:dyDescent="0.2">
      <c r="A320" s="21" t="s">
        <v>258</v>
      </c>
      <c r="B320" s="18" t="s">
        <v>186</v>
      </c>
      <c r="C320" s="227" t="s">
        <v>257</v>
      </c>
      <c r="D320" s="185" t="s">
        <v>118</v>
      </c>
      <c r="E320" s="10"/>
      <c r="F320" s="687"/>
      <c r="G320" s="667"/>
      <c r="H320" s="688"/>
      <c r="I320" s="721"/>
    </row>
    <row r="321" spans="1:9" ht="13.5" customHeight="1" x14ac:dyDescent="0.2">
      <c r="A321" s="21" t="s">
        <v>258</v>
      </c>
      <c r="B321" s="18" t="s">
        <v>186</v>
      </c>
      <c r="C321" s="227" t="s">
        <v>257</v>
      </c>
      <c r="D321" s="185" t="s">
        <v>119</v>
      </c>
      <c r="E321" s="10"/>
      <c r="F321" s="687"/>
      <c r="G321" s="667"/>
      <c r="H321" s="688"/>
      <c r="I321" s="721"/>
    </row>
    <row r="322" spans="1:9" ht="13.5" customHeight="1" x14ac:dyDescent="0.2">
      <c r="A322" s="21" t="s">
        <v>258</v>
      </c>
      <c r="B322" s="18" t="s">
        <v>186</v>
      </c>
      <c r="C322" s="227" t="s">
        <v>257</v>
      </c>
      <c r="D322" s="185" t="s">
        <v>121</v>
      </c>
      <c r="E322" s="10"/>
      <c r="F322" s="687"/>
      <c r="G322" s="667"/>
      <c r="H322" s="688"/>
      <c r="I322" s="721"/>
    </row>
    <row r="323" spans="1:9" ht="13.5" customHeight="1" x14ac:dyDescent="0.2">
      <c r="A323" s="57"/>
      <c r="B323" s="10"/>
      <c r="C323" s="16"/>
      <c r="D323" s="10"/>
      <c r="E323" s="10"/>
      <c r="F323" s="32"/>
      <c r="G323" s="92"/>
      <c r="H323" s="373"/>
      <c r="I323" s="193"/>
    </row>
    <row r="324" spans="1:9" ht="13.5" customHeight="1" x14ac:dyDescent="0.2">
      <c r="A324" s="194" t="s">
        <v>3</v>
      </c>
      <c r="B324" s="195"/>
      <c r="C324" s="196"/>
      <c r="D324" s="195"/>
      <c r="E324" s="195"/>
      <c r="F324" s="197"/>
      <c r="G324" s="198"/>
      <c r="H324" s="469"/>
      <c r="I324" s="199"/>
    </row>
    <row r="325" spans="1:9" ht="13.5" customHeight="1" x14ac:dyDescent="0.2">
      <c r="A325" s="21" t="s">
        <v>436</v>
      </c>
      <c r="B325" s="18" t="s">
        <v>185</v>
      </c>
      <c r="C325" s="227" t="s">
        <v>438</v>
      </c>
      <c r="D325" s="31" t="s">
        <v>243</v>
      </c>
      <c r="E325" s="18"/>
      <c r="F325" s="687">
        <f>SUM(E325:E332)</f>
        <v>0</v>
      </c>
      <c r="G325" s="667">
        <f>ROUND(I325*0.6,2)</f>
        <v>6900</v>
      </c>
      <c r="H325" s="688">
        <f>F325*G325</f>
        <v>0</v>
      </c>
      <c r="I325" s="721">
        <v>11500</v>
      </c>
    </row>
    <row r="326" spans="1:9" ht="13.5" customHeight="1" x14ac:dyDescent="0.2">
      <c r="A326" s="21" t="s">
        <v>436</v>
      </c>
      <c r="B326" s="18" t="s">
        <v>185</v>
      </c>
      <c r="C326" s="227" t="s">
        <v>438</v>
      </c>
      <c r="D326" s="31" t="s">
        <v>244</v>
      </c>
      <c r="E326" s="18"/>
      <c r="F326" s="687"/>
      <c r="G326" s="667"/>
      <c r="H326" s="688"/>
      <c r="I326" s="721"/>
    </row>
    <row r="327" spans="1:9" ht="13.5" customHeight="1" x14ac:dyDescent="0.2">
      <c r="A327" s="21" t="s">
        <v>436</v>
      </c>
      <c r="B327" s="18" t="s">
        <v>185</v>
      </c>
      <c r="C327" s="227" t="s">
        <v>438</v>
      </c>
      <c r="D327" s="31" t="s">
        <v>240</v>
      </c>
      <c r="E327" s="18"/>
      <c r="F327" s="687"/>
      <c r="G327" s="667"/>
      <c r="H327" s="688"/>
      <c r="I327" s="721"/>
    </row>
    <row r="328" spans="1:9" ht="13.5" customHeight="1" x14ac:dyDescent="0.2">
      <c r="A328" s="21" t="s">
        <v>436</v>
      </c>
      <c r="B328" s="18" t="s">
        <v>185</v>
      </c>
      <c r="C328" s="227" t="s">
        <v>438</v>
      </c>
      <c r="D328" s="31" t="s">
        <v>241</v>
      </c>
      <c r="E328" s="18"/>
      <c r="F328" s="687"/>
      <c r="G328" s="667"/>
      <c r="H328" s="688"/>
      <c r="I328" s="721"/>
    </row>
    <row r="329" spans="1:9" ht="13.5" customHeight="1" x14ac:dyDescent="0.2">
      <c r="A329" s="21" t="s">
        <v>436</v>
      </c>
      <c r="B329" s="18" t="s">
        <v>185</v>
      </c>
      <c r="C329" s="227" t="s">
        <v>438</v>
      </c>
      <c r="D329" s="31" t="s">
        <v>242</v>
      </c>
      <c r="E329" s="18"/>
      <c r="F329" s="687"/>
      <c r="G329" s="667"/>
      <c r="H329" s="688"/>
      <c r="I329" s="721"/>
    </row>
    <row r="330" spans="1:9" ht="13.5" customHeight="1" x14ac:dyDescent="0.2">
      <c r="A330" s="21" t="s">
        <v>436</v>
      </c>
      <c r="B330" s="18" t="s">
        <v>185</v>
      </c>
      <c r="C330" s="227" t="s">
        <v>438</v>
      </c>
      <c r="D330" s="31" t="s">
        <v>232</v>
      </c>
      <c r="E330" s="18"/>
      <c r="F330" s="687"/>
      <c r="G330" s="667"/>
      <c r="H330" s="688"/>
      <c r="I330" s="721"/>
    </row>
    <row r="331" spans="1:9" ht="13.5" customHeight="1" x14ac:dyDescent="0.2">
      <c r="A331" s="21" t="s">
        <v>436</v>
      </c>
      <c r="B331" s="18" t="s">
        <v>185</v>
      </c>
      <c r="C331" s="227" t="s">
        <v>438</v>
      </c>
      <c r="D331" s="31" t="s">
        <v>233</v>
      </c>
      <c r="E331" s="18"/>
      <c r="F331" s="687"/>
      <c r="G331" s="667"/>
      <c r="H331" s="688"/>
      <c r="I331" s="721"/>
    </row>
    <row r="332" spans="1:9" ht="13.5" customHeight="1" x14ac:dyDescent="0.2">
      <c r="A332" s="21" t="s">
        <v>436</v>
      </c>
      <c r="B332" s="18" t="s">
        <v>185</v>
      </c>
      <c r="C332" s="227" t="s">
        <v>438</v>
      </c>
      <c r="D332" s="31" t="s">
        <v>234</v>
      </c>
      <c r="E332" s="18"/>
      <c r="F332" s="687"/>
      <c r="G332" s="667"/>
      <c r="H332" s="688"/>
      <c r="I332" s="721"/>
    </row>
    <row r="333" spans="1:9" ht="13.5" customHeight="1" x14ac:dyDescent="0.2">
      <c r="A333" s="21"/>
      <c r="B333" s="18"/>
      <c r="C333" s="227"/>
      <c r="D333" s="31"/>
      <c r="E333" s="18"/>
      <c r="F333" s="32"/>
      <c r="G333" s="90"/>
      <c r="H333" s="465"/>
      <c r="I333" s="93"/>
    </row>
    <row r="334" spans="1:9" ht="13.5" customHeight="1" x14ac:dyDescent="0.2">
      <c r="A334" s="21" t="s">
        <v>437</v>
      </c>
      <c r="B334" s="18" t="s">
        <v>185</v>
      </c>
      <c r="C334" s="227" t="s">
        <v>439</v>
      </c>
      <c r="D334" s="31" t="s">
        <v>243</v>
      </c>
      <c r="E334" s="18"/>
      <c r="F334" s="687">
        <f>SUM(E334:E341)</f>
        <v>0</v>
      </c>
      <c r="G334" s="667">
        <f>ROUND(I334*0.6,2)</f>
        <v>6600</v>
      </c>
      <c r="H334" s="688">
        <f>F334*G334</f>
        <v>0</v>
      </c>
      <c r="I334" s="721">
        <v>11000</v>
      </c>
    </row>
    <row r="335" spans="1:9" ht="13.5" customHeight="1" x14ac:dyDescent="0.2">
      <c r="A335" s="21" t="s">
        <v>437</v>
      </c>
      <c r="B335" s="18" t="s">
        <v>185</v>
      </c>
      <c r="C335" s="227" t="s">
        <v>439</v>
      </c>
      <c r="D335" s="31" t="s">
        <v>244</v>
      </c>
      <c r="E335" s="18"/>
      <c r="F335" s="687"/>
      <c r="G335" s="667"/>
      <c r="H335" s="688"/>
      <c r="I335" s="721"/>
    </row>
    <row r="336" spans="1:9" ht="13.5" customHeight="1" x14ac:dyDescent="0.2">
      <c r="A336" s="21" t="s">
        <v>437</v>
      </c>
      <c r="B336" s="18" t="s">
        <v>185</v>
      </c>
      <c r="C336" s="227" t="s">
        <v>439</v>
      </c>
      <c r="D336" s="31" t="s">
        <v>240</v>
      </c>
      <c r="E336" s="18"/>
      <c r="F336" s="687"/>
      <c r="G336" s="667"/>
      <c r="H336" s="688"/>
      <c r="I336" s="721"/>
    </row>
    <row r="337" spans="1:9" ht="13.5" customHeight="1" x14ac:dyDescent="0.2">
      <c r="A337" s="21" t="s">
        <v>437</v>
      </c>
      <c r="B337" s="18" t="s">
        <v>185</v>
      </c>
      <c r="C337" s="227" t="s">
        <v>439</v>
      </c>
      <c r="D337" s="31" t="s">
        <v>241</v>
      </c>
      <c r="E337" s="18"/>
      <c r="F337" s="687"/>
      <c r="G337" s="667"/>
      <c r="H337" s="688"/>
      <c r="I337" s="721"/>
    </row>
    <row r="338" spans="1:9" ht="13.5" customHeight="1" x14ac:dyDescent="0.2">
      <c r="A338" s="21" t="s">
        <v>437</v>
      </c>
      <c r="B338" s="18" t="s">
        <v>185</v>
      </c>
      <c r="C338" s="227" t="s">
        <v>439</v>
      </c>
      <c r="D338" s="31" t="s">
        <v>242</v>
      </c>
      <c r="E338" s="18"/>
      <c r="F338" s="687"/>
      <c r="G338" s="667"/>
      <c r="H338" s="688"/>
      <c r="I338" s="721"/>
    </row>
    <row r="339" spans="1:9" ht="13.5" customHeight="1" x14ac:dyDescent="0.2">
      <c r="A339" s="21" t="s">
        <v>437</v>
      </c>
      <c r="B339" s="18" t="s">
        <v>185</v>
      </c>
      <c r="C339" s="227" t="s">
        <v>439</v>
      </c>
      <c r="D339" s="31" t="s">
        <v>232</v>
      </c>
      <c r="E339" s="18"/>
      <c r="F339" s="687"/>
      <c r="G339" s="667"/>
      <c r="H339" s="688"/>
      <c r="I339" s="721"/>
    </row>
    <row r="340" spans="1:9" ht="13.5" customHeight="1" x14ac:dyDescent="0.2">
      <c r="A340" s="21" t="s">
        <v>437</v>
      </c>
      <c r="B340" s="18" t="s">
        <v>185</v>
      </c>
      <c r="C340" s="227" t="s">
        <v>439</v>
      </c>
      <c r="D340" s="31" t="s">
        <v>233</v>
      </c>
      <c r="E340" s="18"/>
      <c r="F340" s="687"/>
      <c r="G340" s="667"/>
      <c r="H340" s="688"/>
      <c r="I340" s="721"/>
    </row>
    <row r="341" spans="1:9" ht="13.5" customHeight="1" x14ac:dyDescent="0.2">
      <c r="A341" s="21" t="s">
        <v>437</v>
      </c>
      <c r="B341" s="18" t="s">
        <v>185</v>
      </c>
      <c r="C341" s="227" t="s">
        <v>439</v>
      </c>
      <c r="D341" s="31" t="s">
        <v>234</v>
      </c>
      <c r="E341" s="18"/>
      <c r="F341" s="687"/>
      <c r="G341" s="667"/>
      <c r="H341" s="688"/>
      <c r="I341" s="721"/>
    </row>
    <row r="342" spans="1:9" ht="13.5" customHeight="1" x14ac:dyDescent="0.2">
      <c r="A342" s="21"/>
      <c r="B342" s="18"/>
      <c r="C342" s="170"/>
      <c r="D342" s="31"/>
      <c r="E342" s="18"/>
      <c r="F342" s="32"/>
      <c r="G342" s="228"/>
      <c r="H342" s="373"/>
      <c r="I342" s="229"/>
    </row>
    <row r="343" spans="1:9" ht="13.5" customHeight="1" x14ac:dyDescent="0.2">
      <c r="A343" s="230" t="s">
        <v>440</v>
      </c>
      <c r="B343" s="18" t="s">
        <v>186</v>
      </c>
      <c r="C343" s="227" t="s">
        <v>441</v>
      </c>
      <c r="D343" s="31" t="s">
        <v>243</v>
      </c>
      <c r="E343" s="18"/>
      <c r="F343" s="687">
        <f>SUM(E343:E350)</f>
        <v>0</v>
      </c>
      <c r="G343" s="667">
        <f>ROUND(I343*0.6,2)</f>
        <v>4740</v>
      </c>
      <c r="H343" s="688">
        <f>F343*G343</f>
        <v>0</v>
      </c>
      <c r="I343" s="721">
        <v>7900</v>
      </c>
    </row>
    <row r="344" spans="1:9" ht="13.5" customHeight="1" x14ac:dyDescent="0.2">
      <c r="A344" s="230" t="s">
        <v>440</v>
      </c>
      <c r="B344" s="18" t="s">
        <v>186</v>
      </c>
      <c r="C344" s="227" t="s">
        <v>441</v>
      </c>
      <c r="D344" s="31" t="s">
        <v>244</v>
      </c>
      <c r="E344" s="18"/>
      <c r="F344" s="687"/>
      <c r="G344" s="667"/>
      <c r="H344" s="688"/>
      <c r="I344" s="721"/>
    </row>
    <row r="345" spans="1:9" ht="13.5" customHeight="1" x14ac:dyDescent="0.2">
      <c r="A345" s="230" t="s">
        <v>440</v>
      </c>
      <c r="B345" s="18" t="s">
        <v>186</v>
      </c>
      <c r="C345" s="227" t="s">
        <v>441</v>
      </c>
      <c r="D345" s="31" t="s">
        <v>240</v>
      </c>
      <c r="E345" s="18"/>
      <c r="F345" s="687"/>
      <c r="G345" s="667"/>
      <c r="H345" s="688"/>
      <c r="I345" s="721"/>
    </row>
    <row r="346" spans="1:9" ht="13.5" customHeight="1" x14ac:dyDescent="0.2">
      <c r="A346" s="230" t="s">
        <v>440</v>
      </c>
      <c r="B346" s="18" t="s">
        <v>186</v>
      </c>
      <c r="C346" s="227" t="s">
        <v>441</v>
      </c>
      <c r="D346" s="31" t="s">
        <v>241</v>
      </c>
      <c r="E346" s="18"/>
      <c r="F346" s="687"/>
      <c r="G346" s="667"/>
      <c r="H346" s="688"/>
      <c r="I346" s="721"/>
    </row>
    <row r="347" spans="1:9" ht="13.5" customHeight="1" x14ac:dyDescent="0.2">
      <c r="A347" s="230" t="s">
        <v>440</v>
      </c>
      <c r="B347" s="18" t="s">
        <v>186</v>
      </c>
      <c r="C347" s="227" t="s">
        <v>441</v>
      </c>
      <c r="D347" s="31" t="s">
        <v>242</v>
      </c>
      <c r="E347" s="18"/>
      <c r="F347" s="687"/>
      <c r="G347" s="667"/>
      <c r="H347" s="688"/>
      <c r="I347" s="721"/>
    </row>
    <row r="348" spans="1:9" ht="13.5" customHeight="1" x14ac:dyDescent="0.2">
      <c r="A348" s="230" t="s">
        <v>440</v>
      </c>
      <c r="B348" s="18" t="s">
        <v>186</v>
      </c>
      <c r="C348" s="227" t="s">
        <v>441</v>
      </c>
      <c r="D348" s="31" t="s">
        <v>232</v>
      </c>
      <c r="E348" s="18"/>
      <c r="F348" s="687"/>
      <c r="G348" s="667"/>
      <c r="H348" s="688"/>
      <c r="I348" s="721"/>
    </row>
    <row r="349" spans="1:9" ht="13.5" customHeight="1" x14ac:dyDescent="0.2">
      <c r="A349" s="230" t="s">
        <v>440</v>
      </c>
      <c r="B349" s="18" t="s">
        <v>186</v>
      </c>
      <c r="C349" s="227" t="s">
        <v>441</v>
      </c>
      <c r="D349" s="31" t="s">
        <v>233</v>
      </c>
      <c r="E349" s="18"/>
      <c r="F349" s="687"/>
      <c r="G349" s="667"/>
      <c r="H349" s="688"/>
      <c r="I349" s="721"/>
    </row>
    <row r="350" spans="1:9" ht="13.5" customHeight="1" x14ac:dyDescent="0.2">
      <c r="A350" s="230" t="s">
        <v>440</v>
      </c>
      <c r="B350" s="18" t="s">
        <v>186</v>
      </c>
      <c r="C350" s="227" t="s">
        <v>441</v>
      </c>
      <c r="D350" s="31" t="s">
        <v>234</v>
      </c>
      <c r="E350" s="18"/>
      <c r="F350" s="687"/>
      <c r="G350" s="667"/>
      <c r="H350" s="688"/>
      <c r="I350" s="721"/>
    </row>
    <row r="351" spans="1:9" ht="13.5" customHeight="1" x14ac:dyDescent="0.2">
      <c r="A351" s="107"/>
      <c r="B351" s="108"/>
      <c r="C351" s="346"/>
      <c r="D351" s="347"/>
      <c r="E351" s="10"/>
      <c r="F351" s="32"/>
      <c r="G351" s="92"/>
      <c r="H351" s="373"/>
      <c r="I351" s="193"/>
    </row>
    <row r="352" spans="1:9" ht="13.5" customHeight="1" x14ac:dyDescent="0.2">
      <c r="A352" s="57" t="s">
        <v>44</v>
      </c>
      <c r="B352" s="18" t="s">
        <v>185</v>
      </c>
      <c r="C352" s="372" t="s">
        <v>634</v>
      </c>
      <c r="D352" s="185" t="s">
        <v>122</v>
      </c>
      <c r="E352" s="10"/>
      <c r="F352" s="687">
        <f>SUM(E352:E362)</f>
        <v>0</v>
      </c>
      <c r="G352" s="667">
        <f>ROUND(I352*0.6,2)</f>
        <v>4920</v>
      </c>
      <c r="H352" s="688">
        <f>F352*G352</f>
        <v>0</v>
      </c>
      <c r="I352" s="721">
        <v>8200</v>
      </c>
    </row>
    <row r="353" spans="1:9" ht="13.5" customHeight="1" x14ac:dyDescent="0.2">
      <c r="A353" s="57" t="s">
        <v>44</v>
      </c>
      <c r="B353" s="18" t="s">
        <v>185</v>
      </c>
      <c r="C353" s="372" t="s">
        <v>634</v>
      </c>
      <c r="D353" s="185" t="s">
        <v>123</v>
      </c>
      <c r="E353" s="10"/>
      <c r="F353" s="687"/>
      <c r="G353" s="667"/>
      <c r="H353" s="688"/>
      <c r="I353" s="721"/>
    </row>
    <row r="354" spans="1:9" ht="13.5" customHeight="1" x14ac:dyDescent="0.2">
      <c r="A354" s="57" t="s">
        <v>44</v>
      </c>
      <c r="B354" s="18" t="s">
        <v>185</v>
      </c>
      <c r="C354" s="372" t="s">
        <v>634</v>
      </c>
      <c r="D354" s="185" t="s">
        <v>124</v>
      </c>
      <c r="E354" s="10"/>
      <c r="F354" s="687"/>
      <c r="G354" s="667"/>
      <c r="H354" s="688"/>
      <c r="I354" s="721"/>
    </row>
    <row r="355" spans="1:9" ht="13.5" customHeight="1" x14ac:dyDescent="0.2">
      <c r="A355" s="57" t="s">
        <v>44</v>
      </c>
      <c r="B355" s="18" t="s">
        <v>185</v>
      </c>
      <c r="C355" s="372" t="s">
        <v>634</v>
      </c>
      <c r="D355" s="185" t="s">
        <v>125</v>
      </c>
      <c r="E355" s="10"/>
      <c r="F355" s="687"/>
      <c r="G355" s="667"/>
      <c r="H355" s="688"/>
      <c r="I355" s="721"/>
    </row>
    <row r="356" spans="1:9" ht="13.5" customHeight="1" x14ac:dyDescent="0.2">
      <c r="A356" s="57" t="s">
        <v>44</v>
      </c>
      <c r="B356" s="18" t="s">
        <v>185</v>
      </c>
      <c r="C356" s="372" t="s">
        <v>634</v>
      </c>
      <c r="D356" s="185" t="s">
        <v>116</v>
      </c>
      <c r="E356" s="10"/>
      <c r="F356" s="687"/>
      <c r="G356" s="667"/>
      <c r="H356" s="688"/>
      <c r="I356" s="721"/>
    </row>
    <row r="357" spans="1:9" ht="13.5" customHeight="1" x14ac:dyDescent="0.2">
      <c r="A357" s="57" t="s">
        <v>44</v>
      </c>
      <c r="B357" s="18" t="s">
        <v>185</v>
      </c>
      <c r="C357" s="372" t="s">
        <v>634</v>
      </c>
      <c r="D357" s="185" t="s">
        <v>117</v>
      </c>
      <c r="E357" s="10"/>
      <c r="F357" s="687"/>
      <c r="G357" s="667"/>
      <c r="H357" s="688"/>
      <c r="I357" s="721"/>
    </row>
    <row r="358" spans="1:9" ht="13.5" customHeight="1" x14ac:dyDescent="0.2">
      <c r="A358" s="57" t="s">
        <v>44</v>
      </c>
      <c r="B358" s="18" t="s">
        <v>185</v>
      </c>
      <c r="C358" s="372" t="s">
        <v>634</v>
      </c>
      <c r="D358" s="185" t="s">
        <v>111</v>
      </c>
      <c r="E358" s="10"/>
      <c r="F358" s="687"/>
      <c r="G358" s="667"/>
      <c r="H358" s="688"/>
      <c r="I358" s="721"/>
    </row>
    <row r="359" spans="1:9" ht="13.5" customHeight="1" x14ac:dyDescent="0.2">
      <c r="A359" s="57" t="s">
        <v>44</v>
      </c>
      <c r="B359" s="18" t="s">
        <v>185</v>
      </c>
      <c r="C359" s="372" t="s">
        <v>634</v>
      </c>
      <c r="D359" s="185" t="s">
        <v>112</v>
      </c>
      <c r="E359" s="10"/>
      <c r="F359" s="687"/>
      <c r="G359" s="667"/>
      <c r="H359" s="688"/>
      <c r="I359" s="721"/>
    </row>
    <row r="360" spans="1:9" ht="13.5" customHeight="1" x14ac:dyDescent="0.2">
      <c r="A360" s="57" t="s">
        <v>44</v>
      </c>
      <c r="B360" s="18" t="s">
        <v>185</v>
      </c>
      <c r="C360" s="372" t="s">
        <v>634</v>
      </c>
      <c r="D360" s="185" t="s">
        <v>113</v>
      </c>
      <c r="E360" s="10"/>
      <c r="F360" s="687"/>
      <c r="G360" s="667"/>
      <c r="H360" s="688"/>
      <c r="I360" s="721"/>
    </row>
    <row r="361" spans="1:9" ht="13.5" customHeight="1" x14ac:dyDescent="0.2">
      <c r="A361" s="57" t="s">
        <v>44</v>
      </c>
      <c r="B361" s="18" t="s">
        <v>185</v>
      </c>
      <c r="C361" s="372" t="s">
        <v>634</v>
      </c>
      <c r="D361" s="185" t="s">
        <v>102</v>
      </c>
      <c r="E361" s="10"/>
      <c r="F361" s="687"/>
      <c r="G361" s="667"/>
      <c r="H361" s="688"/>
      <c r="I361" s="721"/>
    </row>
    <row r="362" spans="1:9" ht="13.5" customHeight="1" x14ac:dyDescent="0.2">
      <c r="A362" s="57" t="s">
        <v>44</v>
      </c>
      <c r="B362" s="18" t="s">
        <v>185</v>
      </c>
      <c r="C362" s="372" t="s">
        <v>634</v>
      </c>
      <c r="D362" s="185" t="s">
        <v>103</v>
      </c>
      <c r="E362" s="10"/>
      <c r="F362" s="687"/>
      <c r="G362" s="667"/>
      <c r="H362" s="688"/>
      <c r="I362" s="721"/>
    </row>
    <row r="363" spans="1:9" ht="13.5" customHeight="1" x14ac:dyDescent="0.2">
      <c r="A363" s="57"/>
      <c r="B363" s="10"/>
      <c r="C363" s="27"/>
      <c r="D363" s="20"/>
      <c r="E363" s="10"/>
      <c r="F363" s="32"/>
      <c r="G363" s="92"/>
      <c r="H363" s="373"/>
      <c r="I363" s="193"/>
    </row>
    <row r="364" spans="1:9" ht="13.5" customHeight="1" x14ac:dyDescent="0.2">
      <c r="A364" s="57" t="s">
        <v>45</v>
      </c>
      <c r="B364" s="18" t="s">
        <v>186</v>
      </c>
      <c r="C364" s="27" t="s">
        <v>442</v>
      </c>
      <c r="D364" s="20">
        <v>25</v>
      </c>
      <c r="E364" s="10"/>
      <c r="F364" s="672">
        <f>SUM(E364:E379)</f>
        <v>0</v>
      </c>
      <c r="G364" s="699">
        <f>ROUND(I364*0.6,2)</f>
        <v>3240</v>
      </c>
      <c r="H364" s="668">
        <f>F364*G364</f>
        <v>0</v>
      </c>
      <c r="I364" s="718">
        <v>5400</v>
      </c>
    </row>
    <row r="365" spans="1:9" ht="13.5" customHeight="1" x14ac:dyDescent="0.2">
      <c r="A365" s="57" t="s">
        <v>45</v>
      </c>
      <c r="B365" s="18" t="s">
        <v>186</v>
      </c>
      <c r="C365" s="27" t="s">
        <v>442</v>
      </c>
      <c r="D365" s="20">
        <v>26</v>
      </c>
      <c r="E365" s="10"/>
      <c r="F365" s="673"/>
      <c r="G365" s="700"/>
      <c r="H365" s="669"/>
      <c r="I365" s="719"/>
    </row>
    <row r="366" spans="1:9" ht="13.5" customHeight="1" x14ac:dyDescent="0.2">
      <c r="A366" s="57" t="s">
        <v>45</v>
      </c>
      <c r="B366" s="18" t="s">
        <v>186</v>
      </c>
      <c r="C366" s="27" t="s">
        <v>442</v>
      </c>
      <c r="D366" s="20">
        <v>27</v>
      </c>
      <c r="E366" s="10"/>
      <c r="F366" s="673"/>
      <c r="G366" s="700"/>
      <c r="H366" s="669"/>
      <c r="I366" s="719"/>
    </row>
    <row r="367" spans="1:9" ht="13.5" customHeight="1" x14ac:dyDescent="0.2">
      <c r="A367" s="57" t="s">
        <v>45</v>
      </c>
      <c r="B367" s="18" t="s">
        <v>186</v>
      </c>
      <c r="C367" s="27" t="s">
        <v>442</v>
      </c>
      <c r="D367" s="20">
        <v>28</v>
      </c>
      <c r="E367" s="10"/>
      <c r="F367" s="673"/>
      <c r="G367" s="700"/>
      <c r="H367" s="669"/>
      <c r="I367" s="719"/>
    </row>
    <row r="368" spans="1:9" ht="13.5" customHeight="1" x14ac:dyDescent="0.2">
      <c r="A368" s="57" t="s">
        <v>45</v>
      </c>
      <c r="B368" s="18" t="s">
        <v>186</v>
      </c>
      <c r="C368" s="27" t="s">
        <v>442</v>
      </c>
      <c r="D368" s="20">
        <v>29</v>
      </c>
      <c r="E368" s="10"/>
      <c r="F368" s="673"/>
      <c r="G368" s="700"/>
      <c r="H368" s="669"/>
      <c r="I368" s="719"/>
    </row>
    <row r="369" spans="1:9" ht="13.5" customHeight="1" x14ac:dyDescent="0.2">
      <c r="A369" s="57" t="s">
        <v>45</v>
      </c>
      <c r="B369" s="18" t="s">
        <v>186</v>
      </c>
      <c r="C369" s="27" t="s">
        <v>442</v>
      </c>
      <c r="D369" s="20">
        <v>30</v>
      </c>
      <c r="E369" s="10"/>
      <c r="F369" s="673"/>
      <c r="G369" s="700"/>
      <c r="H369" s="669"/>
      <c r="I369" s="719"/>
    </row>
    <row r="370" spans="1:9" ht="13.5" customHeight="1" x14ac:dyDescent="0.2">
      <c r="A370" s="57" t="s">
        <v>45</v>
      </c>
      <c r="B370" s="18" t="s">
        <v>186</v>
      </c>
      <c r="C370" s="27" t="s">
        <v>442</v>
      </c>
      <c r="D370" s="20">
        <v>31</v>
      </c>
      <c r="E370" s="10"/>
      <c r="F370" s="673"/>
      <c r="G370" s="700"/>
      <c r="H370" s="669"/>
      <c r="I370" s="719"/>
    </row>
    <row r="371" spans="1:9" ht="13.5" customHeight="1" x14ac:dyDescent="0.2">
      <c r="A371" s="57" t="s">
        <v>45</v>
      </c>
      <c r="B371" s="18" t="s">
        <v>186</v>
      </c>
      <c r="C371" s="27" t="s">
        <v>442</v>
      </c>
      <c r="D371" s="20">
        <v>32</v>
      </c>
      <c r="E371" s="10"/>
      <c r="F371" s="673"/>
      <c r="G371" s="700"/>
      <c r="H371" s="669"/>
      <c r="I371" s="719"/>
    </row>
    <row r="372" spans="1:9" ht="13.5" customHeight="1" x14ac:dyDescent="0.2">
      <c r="A372" s="57" t="s">
        <v>45</v>
      </c>
      <c r="B372" s="18" t="s">
        <v>186</v>
      </c>
      <c r="C372" s="27" t="s">
        <v>442</v>
      </c>
      <c r="D372" s="20">
        <v>33</v>
      </c>
      <c r="E372" s="10"/>
      <c r="F372" s="673"/>
      <c r="G372" s="700"/>
      <c r="H372" s="669"/>
      <c r="I372" s="719"/>
    </row>
    <row r="373" spans="1:9" ht="13.5" customHeight="1" x14ac:dyDescent="0.2">
      <c r="A373" s="57" t="s">
        <v>45</v>
      </c>
      <c r="B373" s="18" t="s">
        <v>186</v>
      </c>
      <c r="C373" s="27" t="s">
        <v>442</v>
      </c>
      <c r="D373" s="20">
        <v>34</v>
      </c>
      <c r="E373" s="10"/>
      <c r="F373" s="673"/>
      <c r="G373" s="700"/>
      <c r="H373" s="669"/>
      <c r="I373" s="719"/>
    </row>
    <row r="374" spans="1:9" ht="13.5" customHeight="1" x14ac:dyDescent="0.2">
      <c r="A374" s="57" t="s">
        <v>45</v>
      </c>
      <c r="B374" s="18" t="s">
        <v>186</v>
      </c>
      <c r="C374" s="27" t="s">
        <v>442</v>
      </c>
      <c r="D374" s="20">
        <v>35</v>
      </c>
      <c r="E374" s="10"/>
      <c r="F374" s="673"/>
      <c r="G374" s="700"/>
      <c r="H374" s="669"/>
      <c r="I374" s="719"/>
    </row>
    <row r="375" spans="1:9" ht="13.5" customHeight="1" x14ac:dyDescent="0.2">
      <c r="A375" s="57" t="s">
        <v>45</v>
      </c>
      <c r="B375" s="18" t="s">
        <v>186</v>
      </c>
      <c r="C375" s="27" t="s">
        <v>442</v>
      </c>
      <c r="D375" s="20">
        <v>36</v>
      </c>
      <c r="E375" s="10"/>
      <c r="F375" s="673"/>
      <c r="G375" s="700"/>
      <c r="H375" s="669"/>
      <c r="I375" s="719"/>
    </row>
    <row r="376" spans="1:9" ht="13.5" customHeight="1" x14ac:dyDescent="0.2">
      <c r="A376" s="57" t="s">
        <v>45</v>
      </c>
      <c r="B376" s="18" t="s">
        <v>186</v>
      </c>
      <c r="C376" s="27" t="s">
        <v>442</v>
      </c>
      <c r="D376" s="20">
        <v>37</v>
      </c>
      <c r="E376" s="10"/>
      <c r="F376" s="673"/>
      <c r="G376" s="700"/>
      <c r="H376" s="669"/>
      <c r="I376" s="719"/>
    </row>
    <row r="377" spans="1:9" ht="13.5" customHeight="1" x14ac:dyDescent="0.2">
      <c r="A377" s="57" t="s">
        <v>45</v>
      </c>
      <c r="B377" s="18" t="s">
        <v>186</v>
      </c>
      <c r="C377" s="27" t="s">
        <v>442</v>
      </c>
      <c r="D377" s="20">
        <v>38</v>
      </c>
      <c r="E377" s="10"/>
      <c r="F377" s="673"/>
      <c r="G377" s="700"/>
      <c r="H377" s="669"/>
      <c r="I377" s="719"/>
    </row>
    <row r="378" spans="1:9" ht="13.5" customHeight="1" x14ac:dyDescent="0.2">
      <c r="A378" s="57" t="s">
        <v>45</v>
      </c>
      <c r="B378" s="18" t="s">
        <v>186</v>
      </c>
      <c r="C378" s="27" t="s">
        <v>442</v>
      </c>
      <c r="D378" s="20">
        <v>39</v>
      </c>
      <c r="E378" s="10"/>
      <c r="F378" s="673"/>
      <c r="G378" s="700"/>
      <c r="H378" s="669"/>
      <c r="I378" s="719"/>
    </row>
    <row r="379" spans="1:9" ht="13.5" customHeight="1" x14ac:dyDescent="0.2">
      <c r="A379" s="57" t="s">
        <v>45</v>
      </c>
      <c r="B379" s="18" t="s">
        <v>186</v>
      </c>
      <c r="C379" s="27" t="s">
        <v>442</v>
      </c>
      <c r="D379" s="20">
        <v>40</v>
      </c>
      <c r="E379" s="10"/>
      <c r="F379" s="674"/>
      <c r="G379" s="701"/>
      <c r="H379" s="670"/>
      <c r="I379" s="720"/>
    </row>
    <row r="380" spans="1:9" ht="13.5" customHeight="1" x14ac:dyDescent="0.2">
      <c r="A380" s="57"/>
      <c r="B380" s="10"/>
      <c r="C380" s="27"/>
      <c r="D380" s="20"/>
      <c r="E380" s="10"/>
      <c r="F380" s="32"/>
      <c r="G380" s="92"/>
      <c r="H380" s="373"/>
      <c r="I380" s="193"/>
    </row>
    <row r="381" spans="1:9" ht="13.5" customHeight="1" x14ac:dyDescent="0.2">
      <c r="A381" s="57" t="s">
        <v>46</v>
      </c>
      <c r="B381" s="18" t="s">
        <v>186</v>
      </c>
      <c r="C381" s="185" t="s">
        <v>150</v>
      </c>
      <c r="D381" s="185" t="s">
        <v>126</v>
      </c>
      <c r="E381" s="10"/>
      <c r="F381" s="687">
        <f>SUM(E381:E389)</f>
        <v>0</v>
      </c>
      <c r="G381" s="667">
        <f>ROUND(I381*0.6,2)</f>
        <v>3150</v>
      </c>
      <c r="H381" s="688">
        <f>F381*G381</f>
        <v>0</v>
      </c>
      <c r="I381" s="721">
        <v>5250</v>
      </c>
    </row>
    <row r="382" spans="1:9" ht="13.5" customHeight="1" x14ac:dyDescent="0.2">
      <c r="A382" s="57" t="s">
        <v>46</v>
      </c>
      <c r="B382" s="18" t="s">
        <v>186</v>
      </c>
      <c r="C382" s="185" t="s">
        <v>150</v>
      </c>
      <c r="D382" s="185" t="s">
        <v>127</v>
      </c>
      <c r="E382" s="10"/>
      <c r="F382" s="687"/>
      <c r="G382" s="667"/>
      <c r="H382" s="688"/>
      <c r="I382" s="721"/>
    </row>
    <row r="383" spans="1:9" ht="13.5" customHeight="1" x14ac:dyDescent="0.2">
      <c r="A383" s="57" t="s">
        <v>46</v>
      </c>
      <c r="B383" s="18" t="s">
        <v>186</v>
      </c>
      <c r="C383" s="185" t="s">
        <v>150</v>
      </c>
      <c r="D383" s="185" t="s">
        <v>128</v>
      </c>
      <c r="E383" s="10"/>
      <c r="F383" s="687"/>
      <c r="G383" s="667"/>
      <c r="H383" s="688"/>
      <c r="I383" s="721"/>
    </row>
    <row r="384" spans="1:9" ht="13.5" customHeight="1" x14ac:dyDescent="0.2">
      <c r="A384" s="57" t="s">
        <v>46</v>
      </c>
      <c r="B384" s="18" t="s">
        <v>186</v>
      </c>
      <c r="C384" s="185" t="s">
        <v>150</v>
      </c>
      <c r="D384" s="185" t="s">
        <v>129</v>
      </c>
      <c r="E384" s="10"/>
      <c r="F384" s="687"/>
      <c r="G384" s="667"/>
      <c r="H384" s="688"/>
      <c r="I384" s="721"/>
    </row>
    <row r="385" spans="1:9" ht="13.5" customHeight="1" x14ac:dyDescent="0.2">
      <c r="A385" s="57" t="s">
        <v>46</v>
      </c>
      <c r="B385" s="18" t="s">
        <v>186</v>
      </c>
      <c r="C385" s="185" t="s">
        <v>150</v>
      </c>
      <c r="D385" s="185" t="s">
        <v>130</v>
      </c>
      <c r="E385" s="10"/>
      <c r="F385" s="687"/>
      <c r="G385" s="667"/>
      <c r="H385" s="688"/>
      <c r="I385" s="721"/>
    </row>
    <row r="386" spans="1:9" ht="13.5" customHeight="1" x14ac:dyDescent="0.2">
      <c r="A386" s="57" t="s">
        <v>46</v>
      </c>
      <c r="B386" s="18" t="s">
        <v>186</v>
      </c>
      <c r="C386" s="185" t="s">
        <v>150</v>
      </c>
      <c r="D386" s="185" t="s">
        <v>131</v>
      </c>
      <c r="E386" s="10"/>
      <c r="F386" s="687"/>
      <c r="G386" s="667"/>
      <c r="H386" s="688"/>
      <c r="I386" s="721"/>
    </row>
    <row r="387" spans="1:9" ht="13.5" customHeight="1" x14ac:dyDescent="0.2">
      <c r="A387" s="57" t="s">
        <v>46</v>
      </c>
      <c r="B387" s="18" t="s">
        <v>186</v>
      </c>
      <c r="C387" s="185" t="s">
        <v>150</v>
      </c>
      <c r="D387" s="185" t="s">
        <v>132</v>
      </c>
      <c r="E387" s="10"/>
      <c r="F387" s="687"/>
      <c r="G387" s="667"/>
      <c r="H387" s="688"/>
      <c r="I387" s="721"/>
    </row>
    <row r="388" spans="1:9" ht="13.5" customHeight="1" x14ac:dyDescent="0.2">
      <c r="A388" s="57" t="s">
        <v>46</v>
      </c>
      <c r="B388" s="18" t="s">
        <v>186</v>
      </c>
      <c r="C388" s="185" t="s">
        <v>150</v>
      </c>
      <c r="D388" s="185" t="s">
        <v>122</v>
      </c>
      <c r="E388" s="10"/>
      <c r="F388" s="687"/>
      <c r="G388" s="667"/>
      <c r="H388" s="688"/>
      <c r="I388" s="721"/>
    </row>
    <row r="389" spans="1:9" ht="13.5" customHeight="1" x14ac:dyDescent="0.2">
      <c r="A389" s="57" t="s">
        <v>46</v>
      </c>
      <c r="B389" s="18" t="s">
        <v>186</v>
      </c>
      <c r="C389" s="185" t="s">
        <v>150</v>
      </c>
      <c r="D389" s="185" t="s">
        <v>123</v>
      </c>
      <c r="E389" s="10"/>
      <c r="F389" s="687"/>
      <c r="G389" s="667"/>
      <c r="H389" s="688"/>
      <c r="I389" s="721"/>
    </row>
    <row r="390" spans="1:9" ht="13.5" customHeight="1" x14ac:dyDescent="0.2">
      <c r="A390" s="57"/>
      <c r="B390" s="10"/>
      <c r="C390" s="27"/>
      <c r="D390" s="20"/>
      <c r="E390" s="10"/>
      <c r="F390" s="32"/>
      <c r="G390" s="92"/>
      <c r="H390" s="373"/>
      <c r="I390" s="193"/>
    </row>
    <row r="391" spans="1:9" ht="13.5" customHeight="1" x14ac:dyDescent="0.2">
      <c r="A391" s="323" t="s">
        <v>443</v>
      </c>
      <c r="B391" s="18" t="s">
        <v>186</v>
      </c>
      <c r="C391" s="185" t="s">
        <v>151</v>
      </c>
      <c r="D391" s="185" t="s">
        <v>126</v>
      </c>
      <c r="E391" s="10"/>
      <c r="F391" s="672">
        <f>SUM(E391:E401)</f>
        <v>0</v>
      </c>
      <c r="G391" s="699">
        <f>ROUND(I391*0.6,2)</f>
        <v>3150</v>
      </c>
      <c r="H391" s="668">
        <f>F391*G391</f>
        <v>0</v>
      </c>
      <c r="I391" s="718">
        <v>5250</v>
      </c>
    </row>
    <row r="392" spans="1:9" ht="13.5" customHeight="1" x14ac:dyDescent="0.2">
      <c r="A392" s="323" t="s">
        <v>443</v>
      </c>
      <c r="B392" s="18" t="s">
        <v>186</v>
      </c>
      <c r="C392" s="185" t="s">
        <v>151</v>
      </c>
      <c r="D392" s="185" t="s">
        <v>127</v>
      </c>
      <c r="E392" s="10"/>
      <c r="F392" s="673"/>
      <c r="G392" s="700"/>
      <c r="H392" s="669"/>
      <c r="I392" s="719"/>
    </row>
    <row r="393" spans="1:9" ht="13.5" customHeight="1" x14ac:dyDescent="0.2">
      <c r="A393" s="323" t="s">
        <v>443</v>
      </c>
      <c r="B393" s="18" t="s">
        <v>186</v>
      </c>
      <c r="C393" s="185" t="s">
        <v>151</v>
      </c>
      <c r="D393" s="185" t="s">
        <v>128</v>
      </c>
      <c r="E393" s="10"/>
      <c r="F393" s="673"/>
      <c r="G393" s="700"/>
      <c r="H393" s="669"/>
      <c r="I393" s="719"/>
    </row>
    <row r="394" spans="1:9" ht="13.5" customHeight="1" x14ac:dyDescent="0.2">
      <c r="A394" s="323" t="s">
        <v>443</v>
      </c>
      <c r="B394" s="18" t="s">
        <v>186</v>
      </c>
      <c r="C394" s="185" t="s">
        <v>151</v>
      </c>
      <c r="D394" s="185" t="s">
        <v>129</v>
      </c>
      <c r="E394" s="10"/>
      <c r="F394" s="673"/>
      <c r="G394" s="700"/>
      <c r="H394" s="669"/>
      <c r="I394" s="719"/>
    </row>
    <row r="395" spans="1:9" ht="13.5" customHeight="1" x14ac:dyDescent="0.2">
      <c r="A395" s="323" t="s">
        <v>443</v>
      </c>
      <c r="B395" s="18" t="s">
        <v>186</v>
      </c>
      <c r="C395" s="185" t="s">
        <v>151</v>
      </c>
      <c r="D395" s="185" t="s">
        <v>130</v>
      </c>
      <c r="E395" s="10"/>
      <c r="F395" s="673"/>
      <c r="G395" s="700"/>
      <c r="H395" s="669"/>
      <c r="I395" s="719"/>
    </row>
    <row r="396" spans="1:9" ht="13.5" customHeight="1" x14ac:dyDescent="0.2">
      <c r="A396" s="323" t="s">
        <v>443</v>
      </c>
      <c r="B396" s="18" t="s">
        <v>186</v>
      </c>
      <c r="C396" s="185" t="s">
        <v>151</v>
      </c>
      <c r="D396" s="185" t="s">
        <v>131</v>
      </c>
      <c r="E396" s="10"/>
      <c r="F396" s="673"/>
      <c r="G396" s="700"/>
      <c r="H396" s="669"/>
      <c r="I396" s="719"/>
    </row>
    <row r="397" spans="1:9" ht="13.5" customHeight="1" x14ac:dyDescent="0.2">
      <c r="A397" s="323" t="s">
        <v>443</v>
      </c>
      <c r="B397" s="18" t="s">
        <v>186</v>
      </c>
      <c r="C397" s="185" t="s">
        <v>151</v>
      </c>
      <c r="D397" s="185" t="s">
        <v>132</v>
      </c>
      <c r="E397" s="10"/>
      <c r="F397" s="673"/>
      <c r="G397" s="700"/>
      <c r="H397" s="669"/>
      <c r="I397" s="719"/>
    </row>
    <row r="398" spans="1:9" ht="13.5" customHeight="1" x14ac:dyDescent="0.2">
      <c r="A398" s="323" t="s">
        <v>443</v>
      </c>
      <c r="B398" s="18" t="s">
        <v>186</v>
      </c>
      <c r="C398" s="185" t="s">
        <v>151</v>
      </c>
      <c r="D398" s="185" t="s">
        <v>122</v>
      </c>
      <c r="E398" s="10"/>
      <c r="F398" s="673"/>
      <c r="G398" s="700"/>
      <c r="H398" s="669"/>
      <c r="I398" s="719"/>
    </row>
    <row r="399" spans="1:9" ht="13.5" customHeight="1" x14ac:dyDescent="0.2">
      <c r="A399" s="323" t="s">
        <v>443</v>
      </c>
      <c r="B399" s="18" t="s">
        <v>186</v>
      </c>
      <c r="C399" s="185" t="s">
        <v>151</v>
      </c>
      <c r="D399" s="185" t="s">
        <v>123</v>
      </c>
      <c r="E399" s="10"/>
      <c r="F399" s="673"/>
      <c r="G399" s="700"/>
      <c r="H399" s="669"/>
      <c r="I399" s="719"/>
    </row>
    <row r="400" spans="1:9" ht="13.5" customHeight="1" x14ac:dyDescent="0.2">
      <c r="A400" s="323" t="s">
        <v>443</v>
      </c>
      <c r="B400" s="18" t="s">
        <v>186</v>
      </c>
      <c r="C400" s="185" t="s">
        <v>151</v>
      </c>
      <c r="D400" s="185" t="s">
        <v>124</v>
      </c>
      <c r="E400" s="10"/>
      <c r="F400" s="673"/>
      <c r="G400" s="700"/>
      <c r="H400" s="669"/>
      <c r="I400" s="719"/>
    </row>
    <row r="401" spans="1:9" ht="13.5" customHeight="1" x14ac:dyDescent="0.2">
      <c r="A401" s="323" t="s">
        <v>443</v>
      </c>
      <c r="B401" s="18" t="s">
        <v>186</v>
      </c>
      <c r="C401" s="185" t="s">
        <v>151</v>
      </c>
      <c r="D401" s="185" t="s">
        <v>125</v>
      </c>
      <c r="E401" s="10"/>
      <c r="F401" s="673"/>
      <c r="G401" s="700"/>
      <c r="H401" s="670"/>
      <c r="I401" s="719"/>
    </row>
    <row r="402" spans="1:9" ht="13.5" customHeight="1" x14ac:dyDescent="0.2">
      <c r="A402" s="57"/>
      <c r="B402" s="10"/>
      <c r="C402" s="16"/>
      <c r="D402" s="10"/>
      <c r="E402" s="10"/>
      <c r="F402" s="32"/>
      <c r="G402" s="92"/>
      <c r="H402" s="373"/>
      <c r="I402" s="193"/>
    </row>
    <row r="403" spans="1:9" ht="13.5" customHeight="1" x14ac:dyDescent="0.2">
      <c r="A403" s="200" t="s">
        <v>72</v>
      </c>
      <c r="B403" s="201"/>
      <c r="C403" s="202"/>
      <c r="D403" s="201"/>
      <c r="E403" s="201"/>
      <c r="F403" s="203"/>
      <c r="G403" s="204"/>
      <c r="H403" s="470"/>
      <c r="I403" s="205"/>
    </row>
    <row r="404" spans="1:9" ht="13.5" customHeight="1" x14ac:dyDescent="0.2">
      <c r="A404" s="59" t="s">
        <v>561</v>
      </c>
      <c r="B404" s="206" t="s">
        <v>185</v>
      </c>
      <c r="C404" s="349" t="s">
        <v>560</v>
      </c>
      <c r="D404" s="225">
        <v>38</v>
      </c>
      <c r="E404" s="206"/>
      <c r="F404" s="722">
        <f>SUM(E404:E412)</f>
        <v>0</v>
      </c>
      <c r="G404" s="723">
        <f>ROUND(I404*0.6,2)</f>
        <v>2400</v>
      </c>
      <c r="H404" s="668">
        <f>F404*G404</f>
        <v>0</v>
      </c>
      <c r="I404" s="737">
        <v>4000</v>
      </c>
    </row>
    <row r="405" spans="1:9" ht="13.5" customHeight="1" x14ac:dyDescent="0.2">
      <c r="A405" s="59" t="s">
        <v>561</v>
      </c>
      <c r="B405" s="206" t="s">
        <v>185</v>
      </c>
      <c r="C405" s="349" t="s">
        <v>560</v>
      </c>
      <c r="D405" s="225">
        <v>39</v>
      </c>
      <c r="E405" s="206"/>
      <c r="F405" s="722"/>
      <c r="G405" s="723"/>
      <c r="H405" s="669"/>
      <c r="I405" s="737"/>
    </row>
    <row r="406" spans="1:9" ht="13.5" customHeight="1" x14ac:dyDescent="0.2">
      <c r="A406" s="59" t="s">
        <v>561</v>
      </c>
      <c r="B406" s="206" t="s">
        <v>185</v>
      </c>
      <c r="C406" s="349" t="s">
        <v>560</v>
      </c>
      <c r="D406" s="225">
        <v>40</v>
      </c>
      <c r="E406" s="206"/>
      <c r="F406" s="722"/>
      <c r="G406" s="723"/>
      <c r="H406" s="669"/>
      <c r="I406" s="737"/>
    </row>
    <row r="407" spans="1:9" ht="13.5" customHeight="1" x14ac:dyDescent="0.2">
      <c r="A407" s="59" t="s">
        <v>561</v>
      </c>
      <c r="B407" s="206" t="s">
        <v>185</v>
      </c>
      <c r="C407" s="349" t="s">
        <v>560</v>
      </c>
      <c r="D407" s="225">
        <v>41</v>
      </c>
      <c r="E407" s="206"/>
      <c r="F407" s="722"/>
      <c r="G407" s="723"/>
      <c r="H407" s="669"/>
      <c r="I407" s="737"/>
    </row>
    <row r="408" spans="1:9" ht="13.5" customHeight="1" x14ac:dyDescent="0.2">
      <c r="A408" s="59" t="s">
        <v>561</v>
      </c>
      <c r="B408" s="206" t="s">
        <v>185</v>
      </c>
      <c r="C408" s="349" t="s">
        <v>560</v>
      </c>
      <c r="D408" s="225">
        <v>42</v>
      </c>
      <c r="E408" s="206"/>
      <c r="F408" s="722"/>
      <c r="G408" s="723"/>
      <c r="H408" s="669"/>
      <c r="I408" s="737"/>
    </row>
    <row r="409" spans="1:9" ht="13.5" customHeight="1" x14ac:dyDescent="0.2">
      <c r="A409" s="59" t="s">
        <v>561</v>
      </c>
      <c r="B409" s="206" t="s">
        <v>185</v>
      </c>
      <c r="C409" s="349" t="s">
        <v>560</v>
      </c>
      <c r="D409" s="225">
        <v>43</v>
      </c>
      <c r="E409" s="206"/>
      <c r="F409" s="722"/>
      <c r="G409" s="723"/>
      <c r="H409" s="669"/>
      <c r="I409" s="737"/>
    </row>
    <row r="410" spans="1:9" ht="13.5" customHeight="1" x14ac:dyDescent="0.2">
      <c r="A410" s="59" t="s">
        <v>561</v>
      </c>
      <c r="B410" s="206" t="s">
        <v>185</v>
      </c>
      <c r="C410" s="349" t="s">
        <v>560</v>
      </c>
      <c r="D410" s="225">
        <v>44</v>
      </c>
      <c r="E410" s="206"/>
      <c r="F410" s="722"/>
      <c r="G410" s="723"/>
      <c r="H410" s="669"/>
      <c r="I410" s="737"/>
    </row>
    <row r="411" spans="1:9" ht="13.5" customHeight="1" x14ac:dyDescent="0.2">
      <c r="A411" s="59" t="s">
        <v>561</v>
      </c>
      <c r="B411" s="206" t="s">
        <v>185</v>
      </c>
      <c r="C411" s="349" t="s">
        <v>560</v>
      </c>
      <c r="D411" s="225">
        <v>45</v>
      </c>
      <c r="E411" s="206"/>
      <c r="F411" s="722"/>
      <c r="G411" s="723"/>
      <c r="H411" s="669"/>
      <c r="I411" s="737"/>
    </row>
    <row r="412" spans="1:9" ht="13.5" customHeight="1" x14ac:dyDescent="0.2">
      <c r="A412" s="59" t="s">
        <v>561</v>
      </c>
      <c r="B412" s="206" t="s">
        <v>185</v>
      </c>
      <c r="C412" s="349" t="s">
        <v>560</v>
      </c>
      <c r="D412" s="225">
        <v>46</v>
      </c>
      <c r="E412" s="206"/>
      <c r="F412" s="722"/>
      <c r="G412" s="723"/>
      <c r="H412" s="669"/>
      <c r="I412" s="737"/>
    </row>
    <row r="413" spans="1:9" ht="13.5" customHeight="1" x14ac:dyDescent="0.2">
      <c r="A413" s="59"/>
      <c r="B413" s="18"/>
      <c r="C413" s="27"/>
      <c r="D413" s="10"/>
      <c r="E413" s="10"/>
      <c r="F413" s="32"/>
      <c r="G413" s="90"/>
      <c r="H413" s="465"/>
      <c r="I413" s="93"/>
    </row>
    <row r="414" spans="1:9" ht="13.5" customHeight="1" x14ac:dyDescent="0.2">
      <c r="A414" s="200" t="s">
        <v>73</v>
      </c>
      <c r="B414" s="201"/>
      <c r="C414" s="202"/>
      <c r="D414" s="201"/>
      <c r="E414" s="201"/>
      <c r="F414" s="203"/>
      <c r="G414" s="204"/>
      <c r="H414" s="470"/>
      <c r="I414" s="205"/>
    </row>
    <row r="415" spans="1:9" ht="17.100000000000001" customHeight="1" x14ac:dyDescent="0.2">
      <c r="A415" s="446" t="s">
        <v>632</v>
      </c>
      <c r="B415" s="368" t="s">
        <v>186</v>
      </c>
      <c r="C415" s="447" t="s">
        <v>633</v>
      </c>
      <c r="D415" s="448">
        <v>39</v>
      </c>
      <c r="E415" s="449"/>
      <c r="F415" s="724">
        <f>SUM(E415:E422)</f>
        <v>0</v>
      </c>
      <c r="G415" s="727">
        <f>ROUND(I415*0.6,2)</f>
        <v>5100</v>
      </c>
      <c r="H415" s="730">
        <f>G415*F415</f>
        <v>0</v>
      </c>
      <c r="I415" s="733">
        <v>8500</v>
      </c>
    </row>
    <row r="416" spans="1:9" ht="17.100000000000001" customHeight="1" x14ac:dyDescent="0.2">
      <c r="A416" s="446" t="s">
        <v>632</v>
      </c>
      <c r="B416" s="368" t="s">
        <v>186</v>
      </c>
      <c r="C416" s="447" t="s">
        <v>633</v>
      </c>
      <c r="D416" s="448">
        <v>40</v>
      </c>
      <c r="E416" s="449"/>
      <c r="F416" s="725"/>
      <c r="G416" s="728"/>
      <c r="H416" s="731"/>
      <c r="I416" s="734"/>
    </row>
    <row r="417" spans="1:9" ht="17.100000000000001" customHeight="1" x14ac:dyDescent="0.2">
      <c r="A417" s="446" t="s">
        <v>632</v>
      </c>
      <c r="B417" s="368" t="s">
        <v>186</v>
      </c>
      <c r="C417" s="447" t="s">
        <v>633</v>
      </c>
      <c r="D417" s="448">
        <v>41</v>
      </c>
      <c r="E417" s="449"/>
      <c r="F417" s="725"/>
      <c r="G417" s="728"/>
      <c r="H417" s="731"/>
      <c r="I417" s="734"/>
    </row>
    <row r="418" spans="1:9" ht="17.100000000000001" customHeight="1" x14ac:dyDescent="0.2">
      <c r="A418" s="446" t="s">
        <v>632</v>
      </c>
      <c r="B418" s="368" t="s">
        <v>186</v>
      </c>
      <c r="C418" s="447" t="s">
        <v>633</v>
      </c>
      <c r="D418" s="448">
        <v>42</v>
      </c>
      <c r="E418" s="449"/>
      <c r="F418" s="725"/>
      <c r="G418" s="728"/>
      <c r="H418" s="731"/>
      <c r="I418" s="734"/>
    </row>
    <row r="419" spans="1:9" ht="17.100000000000001" customHeight="1" x14ac:dyDescent="0.2">
      <c r="A419" s="446" t="s">
        <v>632</v>
      </c>
      <c r="B419" s="368" t="s">
        <v>186</v>
      </c>
      <c r="C419" s="447" t="s">
        <v>633</v>
      </c>
      <c r="D419" s="448">
        <v>43</v>
      </c>
      <c r="E419" s="449"/>
      <c r="F419" s="725"/>
      <c r="G419" s="728"/>
      <c r="H419" s="731"/>
      <c r="I419" s="734"/>
    </row>
    <row r="420" spans="1:9" ht="17.100000000000001" customHeight="1" x14ac:dyDescent="0.2">
      <c r="A420" s="446" t="s">
        <v>632</v>
      </c>
      <c r="B420" s="368" t="s">
        <v>186</v>
      </c>
      <c r="C420" s="447" t="s">
        <v>633</v>
      </c>
      <c r="D420" s="448">
        <v>44</v>
      </c>
      <c r="E420" s="449"/>
      <c r="F420" s="725"/>
      <c r="G420" s="728"/>
      <c r="H420" s="731"/>
      <c r="I420" s="734"/>
    </row>
    <row r="421" spans="1:9" ht="17.100000000000001" customHeight="1" x14ac:dyDescent="0.2">
      <c r="A421" s="446" t="s">
        <v>632</v>
      </c>
      <c r="B421" s="368" t="s">
        <v>186</v>
      </c>
      <c r="C421" s="447" t="s">
        <v>633</v>
      </c>
      <c r="D421" s="448">
        <v>45</v>
      </c>
      <c r="E421" s="449"/>
      <c r="F421" s="725"/>
      <c r="G421" s="728"/>
      <c r="H421" s="731"/>
      <c r="I421" s="734"/>
    </row>
    <row r="422" spans="1:9" ht="17.100000000000001" customHeight="1" x14ac:dyDescent="0.2">
      <c r="A422" s="446" t="s">
        <v>632</v>
      </c>
      <c r="B422" s="368" t="s">
        <v>186</v>
      </c>
      <c r="C422" s="447" t="s">
        <v>633</v>
      </c>
      <c r="D422" s="448">
        <v>46</v>
      </c>
      <c r="E422" s="449"/>
      <c r="F422" s="726"/>
      <c r="G422" s="729"/>
      <c r="H422" s="732"/>
      <c r="I422" s="735"/>
    </row>
    <row r="423" spans="1:9" ht="17.100000000000001" customHeight="1" x14ac:dyDescent="0.2">
      <c r="A423" s="446"/>
      <c r="B423" s="368"/>
      <c r="C423" s="447"/>
      <c r="D423" s="448"/>
      <c r="E423" s="449"/>
      <c r="F423" s="450"/>
      <c r="G423" s="451"/>
      <c r="H423" s="471"/>
    </row>
    <row r="424" spans="1:9" ht="13.5" customHeight="1" x14ac:dyDescent="0.2">
      <c r="A424" s="59" t="s">
        <v>88</v>
      </c>
      <c r="B424" s="206" t="s">
        <v>185</v>
      </c>
      <c r="C424" s="349" t="s">
        <v>86</v>
      </c>
      <c r="D424" s="349" t="s">
        <v>47</v>
      </c>
      <c r="E424" s="10"/>
      <c r="F424" s="687">
        <f>SUM(E424:E429)</f>
        <v>0</v>
      </c>
      <c r="G424" s="667">
        <f>ROUND(I424*0.6,2)</f>
        <v>3600</v>
      </c>
      <c r="H424" s="688">
        <f>F424*G424</f>
        <v>0</v>
      </c>
      <c r="I424" s="721">
        <v>6000</v>
      </c>
    </row>
    <row r="425" spans="1:9" ht="13.5" customHeight="1" x14ac:dyDescent="0.2">
      <c r="A425" s="59" t="s">
        <v>88</v>
      </c>
      <c r="B425" s="206" t="s">
        <v>185</v>
      </c>
      <c r="C425" s="349" t="s">
        <v>86</v>
      </c>
      <c r="D425" s="349" t="s">
        <v>48</v>
      </c>
      <c r="E425" s="10"/>
      <c r="F425" s="687"/>
      <c r="G425" s="667"/>
      <c r="H425" s="688"/>
      <c r="I425" s="721"/>
    </row>
    <row r="426" spans="1:9" ht="13.5" customHeight="1" x14ac:dyDescent="0.2">
      <c r="A426" s="59" t="s">
        <v>88</v>
      </c>
      <c r="B426" s="206" t="s">
        <v>185</v>
      </c>
      <c r="C426" s="349" t="s">
        <v>86</v>
      </c>
      <c r="D426" s="349" t="s">
        <v>49</v>
      </c>
      <c r="E426" s="10"/>
      <c r="F426" s="687"/>
      <c r="G426" s="667"/>
      <c r="H426" s="688"/>
      <c r="I426" s="721"/>
    </row>
    <row r="427" spans="1:9" ht="13.5" customHeight="1" x14ac:dyDescent="0.2">
      <c r="A427" s="59" t="s">
        <v>88</v>
      </c>
      <c r="B427" s="206" t="s">
        <v>185</v>
      </c>
      <c r="C427" s="349" t="s">
        <v>86</v>
      </c>
      <c r="D427" s="349" t="s">
        <v>50</v>
      </c>
      <c r="E427" s="10"/>
      <c r="F427" s="687"/>
      <c r="G427" s="667"/>
      <c r="H427" s="688"/>
      <c r="I427" s="721"/>
    </row>
    <row r="428" spans="1:9" ht="13.5" customHeight="1" x14ac:dyDescent="0.2">
      <c r="A428" s="59" t="s">
        <v>88</v>
      </c>
      <c r="B428" s="206" t="s">
        <v>185</v>
      </c>
      <c r="C428" s="349" t="s">
        <v>86</v>
      </c>
      <c r="D428" s="349" t="s">
        <v>51</v>
      </c>
      <c r="E428" s="10"/>
      <c r="F428" s="687"/>
      <c r="G428" s="667"/>
      <c r="H428" s="688"/>
      <c r="I428" s="721"/>
    </row>
    <row r="429" spans="1:9" ht="13.5" customHeight="1" x14ac:dyDescent="0.2">
      <c r="A429" s="59" t="s">
        <v>88</v>
      </c>
      <c r="B429" s="206" t="s">
        <v>185</v>
      </c>
      <c r="C429" s="349" t="s">
        <v>86</v>
      </c>
      <c r="D429" s="349" t="s">
        <v>52</v>
      </c>
      <c r="E429" s="10"/>
      <c r="F429" s="687"/>
      <c r="G429" s="667"/>
      <c r="H429" s="688"/>
      <c r="I429" s="721"/>
    </row>
    <row r="430" spans="1:9" ht="13.5" customHeight="1" x14ac:dyDescent="0.2">
      <c r="A430" s="57"/>
      <c r="B430" s="10"/>
      <c r="C430" s="27"/>
      <c r="D430" s="20"/>
      <c r="E430" s="10"/>
      <c r="F430" s="32"/>
      <c r="G430" s="92"/>
      <c r="H430" s="373"/>
      <c r="I430" s="193"/>
    </row>
    <row r="431" spans="1:9" ht="13.5" customHeight="1" x14ac:dyDescent="0.2">
      <c r="A431" s="59" t="s">
        <v>444</v>
      </c>
      <c r="B431" s="18" t="s">
        <v>186</v>
      </c>
      <c r="C431" s="185" t="s">
        <v>445</v>
      </c>
      <c r="D431" s="185" t="s">
        <v>48</v>
      </c>
      <c r="E431" s="10"/>
      <c r="F431" s="687">
        <f>SUM(E431:E435)</f>
        <v>0</v>
      </c>
      <c r="G431" s="667">
        <f>ROUND(I431*0.6,2)</f>
        <v>2640</v>
      </c>
      <c r="H431" s="688">
        <f>F431*G431</f>
        <v>0</v>
      </c>
      <c r="I431" s="721">
        <v>4400</v>
      </c>
    </row>
    <row r="432" spans="1:9" ht="13.5" customHeight="1" x14ac:dyDescent="0.2">
      <c r="A432" s="59" t="s">
        <v>444</v>
      </c>
      <c r="B432" s="18" t="s">
        <v>186</v>
      </c>
      <c r="C432" s="185" t="s">
        <v>445</v>
      </c>
      <c r="D432" s="185" t="s">
        <v>49</v>
      </c>
      <c r="E432" s="10"/>
      <c r="F432" s="687"/>
      <c r="G432" s="667"/>
      <c r="H432" s="688"/>
      <c r="I432" s="721"/>
    </row>
    <row r="433" spans="1:9" ht="13.5" customHeight="1" x14ac:dyDescent="0.2">
      <c r="A433" s="59" t="s">
        <v>444</v>
      </c>
      <c r="B433" s="18" t="s">
        <v>186</v>
      </c>
      <c r="C433" s="185" t="s">
        <v>445</v>
      </c>
      <c r="D433" s="185" t="s">
        <v>50</v>
      </c>
      <c r="E433" s="10"/>
      <c r="F433" s="687"/>
      <c r="G433" s="667"/>
      <c r="H433" s="688"/>
      <c r="I433" s="721"/>
    </row>
    <row r="434" spans="1:9" ht="13.5" customHeight="1" x14ac:dyDescent="0.2">
      <c r="A434" s="59" t="s">
        <v>444</v>
      </c>
      <c r="B434" s="18" t="s">
        <v>186</v>
      </c>
      <c r="C434" s="185" t="s">
        <v>445</v>
      </c>
      <c r="D434" s="185" t="s">
        <v>51</v>
      </c>
      <c r="E434" s="10"/>
      <c r="F434" s="687"/>
      <c r="G434" s="667"/>
      <c r="H434" s="688"/>
      <c r="I434" s="721"/>
    </row>
    <row r="435" spans="1:9" ht="13.5" customHeight="1" x14ac:dyDescent="0.2">
      <c r="A435" s="59" t="s">
        <v>444</v>
      </c>
      <c r="B435" s="18" t="s">
        <v>186</v>
      </c>
      <c r="C435" s="185" t="s">
        <v>445</v>
      </c>
      <c r="D435" s="185" t="s">
        <v>52</v>
      </c>
      <c r="E435" s="10"/>
      <c r="F435" s="687"/>
      <c r="G435" s="667"/>
      <c r="H435" s="688"/>
      <c r="I435" s="721"/>
    </row>
    <row r="436" spans="1:9" ht="13.5" customHeight="1" x14ac:dyDescent="0.2">
      <c r="A436" s="59"/>
      <c r="B436" s="18"/>
      <c r="C436" s="27"/>
      <c r="D436" s="20"/>
      <c r="E436" s="10"/>
      <c r="F436" s="32"/>
      <c r="G436" s="90"/>
      <c r="H436" s="465"/>
      <c r="I436" s="93"/>
    </row>
    <row r="437" spans="1:9" ht="13.5" customHeight="1" x14ac:dyDescent="0.2">
      <c r="A437" s="59" t="s">
        <v>446</v>
      </c>
      <c r="B437" s="18" t="s">
        <v>186</v>
      </c>
      <c r="C437" s="27" t="s">
        <v>75</v>
      </c>
      <c r="D437" s="350">
        <v>38</v>
      </c>
      <c r="E437" s="10"/>
      <c r="F437" s="687">
        <f>SUM(E437:E442)</f>
        <v>0</v>
      </c>
      <c r="G437" s="667">
        <f>ROUND(I437*0.6,2)</f>
        <v>2820</v>
      </c>
      <c r="H437" s="688">
        <f>F437*G437</f>
        <v>0</v>
      </c>
      <c r="I437" s="721">
        <v>4700</v>
      </c>
    </row>
    <row r="438" spans="1:9" ht="13.5" customHeight="1" x14ac:dyDescent="0.2">
      <c r="A438" s="59" t="s">
        <v>446</v>
      </c>
      <c r="B438" s="18" t="s">
        <v>186</v>
      </c>
      <c r="C438" s="27" t="s">
        <v>75</v>
      </c>
      <c r="D438" s="350">
        <v>40</v>
      </c>
      <c r="E438" s="10"/>
      <c r="F438" s="687"/>
      <c r="G438" s="667"/>
      <c r="H438" s="688"/>
      <c r="I438" s="721"/>
    </row>
    <row r="439" spans="1:9" ht="13.5" customHeight="1" x14ac:dyDescent="0.2">
      <c r="A439" s="59" t="s">
        <v>446</v>
      </c>
      <c r="B439" s="18" t="s">
        <v>186</v>
      </c>
      <c r="C439" s="27" t="s">
        <v>75</v>
      </c>
      <c r="D439" s="350">
        <v>42</v>
      </c>
      <c r="E439" s="10"/>
      <c r="F439" s="687"/>
      <c r="G439" s="667"/>
      <c r="H439" s="688"/>
      <c r="I439" s="721"/>
    </row>
    <row r="440" spans="1:9" ht="13.5" customHeight="1" x14ac:dyDescent="0.2">
      <c r="A440" s="59" t="s">
        <v>446</v>
      </c>
      <c r="B440" s="18" t="s">
        <v>186</v>
      </c>
      <c r="C440" s="27" t="s">
        <v>75</v>
      </c>
      <c r="D440" s="350">
        <v>44</v>
      </c>
      <c r="E440" s="10"/>
      <c r="F440" s="687"/>
      <c r="G440" s="667"/>
      <c r="H440" s="688"/>
      <c r="I440" s="721"/>
    </row>
    <row r="441" spans="1:9" ht="13.5" customHeight="1" x14ac:dyDescent="0.2">
      <c r="A441" s="59" t="s">
        <v>446</v>
      </c>
      <c r="B441" s="18" t="s">
        <v>186</v>
      </c>
      <c r="C441" s="27" t="s">
        <v>75</v>
      </c>
      <c r="D441" s="350">
        <v>46</v>
      </c>
      <c r="E441" s="10"/>
      <c r="F441" s="687"/>
      <c r="G441" s="667"/>
      <c r="H441" s="688"/>
      <c r="I441" s="721"/>
    </row>
    <row r="442" spans="1:9" ht="13.5" customHeight="1" thickBot="1" x14ac:dyDescent="0.25">
      <c r="A442" s="73" t="s">
        <v>446</v>
      </c>
      <c r="B442" s="235" t="s">
        <v>186</v>
      </c>
      <c r="C442" s="351" t="s">
        <v>75</v>
      </c>
      <c r="D442" s="352">
        <v>48</v>
      </c>
      <c r="E442" s="60"/>
      <c r="F442" s="716"/>
      <c r="G442" s="717"/>
      <c r="H442" s="738"/>
      <c r="I442" s="736"/>
    </row>
    <row r="443" spans="1:9" ht="13.5" thickBot="1" x14ac:dyDescent="0.25">
      <c r="D443" s="65"/>
    </row>
    <row r="444" spans="1:9" ht="64.5" customHeight="1" thickBot="1" x14ac:dyDescent="0.3">
      <c r="E444" s="23" t="s">
        <v>58</v>
      </c>
      <c r="F444" s="74">
        <f>SUM(F3:F442)</f>
        <v>0</v>
      </c>
      <c r="G444" s="529" t="s">
        <v>77</v>
      </c>
      <c r="H444" s="472">
        <f>SUM(H3:H442)</f>
        <v>0</v>
      </c>
      <c r="I444" s="40"/>
    </row>
  </sheetData>
  <sheetProtection autoFilter="0"/>
  <mergeCells count="148">
    <mergeCell ref="I415:I422"/>
    <mergeCell ref="H264:H276"/>
    <mergeCell ref="H294:H307"/>
    <mergeCell ref="I279:I292"/>
    <mergeCell ref="I437:I442"/>
    <mergeCell ref="I424:I429"/>
    <mergeCell ref="G424:G429"/>
    <mergeCell ref="I431:I435"/>
    <mergeCell ref="I404:I412"/>
    <mergeCell ref="H404:H412"/>
    <mergeCell ref="H424:H429"/>
    <mergeCell ref="H437:H442"/>
    <mergeCell ref="H431:H435"/>
    <mergeCell ref="G325:G332"/>
    <mergeCell ref="G294:G307"/>
    <mergeCell ref="I391:I401"/>
    <mergeCell ref="I364:I379"/>
    <mergeCell ref="I334:I341"/>
    <mergeCell ref="I294:I307"/>
    <mergeCell ref="I343:I350"/>
    <mergeCell ref="I264:I276"/>
    <mergeCell ref="G391:G401"/>
    <mergeCell ref="F45:F55"/>
    <mergeCell ref="I45:I55"/>
    <mergeCell ref="G45:G55"/>
    <mergeCell ref="H45:H55"/>
    <mergeCell ref="F17:F29"/>
    <mergeCell ref="I17:I29"/>
    <mergeCell ref="G17:G29"/>
    <mergeCell ref="G31:G43"/>
    <mergeCell ref="H31:H43"/>
    <mergeCell ref="H334:H341"/>
    <mergeCell ref="H325:H332"/>
    <mergeCell ref="H352:H362"/>
    <mergeCell ref="I178:I190"/>
    <mergeCell ref="H343:H350"/>
    <mergeCell ref="I352:I362"/>
    <mergeCell ref="I381:I389"/>
    <mergeCell ref="H192:H205"/>
    <mergeCell ref="F325:F332"/>
    <mergeCell ref="F309:F322"/>
    <mergeCell ref="F343:F350"/>
    <mergeCell ref="F352:F362"/>
    <mergeCell ref="F364:F379"/>
    <mergeCell ref="F31:F43"/>
    <mergeCell ref="F87:F93"/>
    <mergeCell ref="I87:I93"/>
    <mergeCell ref="G87:G93"/>
    <mergeCell ref="H87:H93"/>
    <mergeCell ref="G3:G15"/>
    <mergeCell ref="H3:H15"/>
    <mergeCell ref="H17:H29"/>
    <mergeCell ref="F58:F70"/>
    <mergeCell ref="I58:I70"/>
    <mergeCell ref="G58:G70"/>
    <mergeCell ref="H58:H70"/>
    <mergeCell ref="I31:I43"/>
    <mergeCell ref="F3:F15"/>
    <mergeCell ref="I3:I15"/>
    <mergeCell ref="F95:F101"/>
    <mergeCell ref="I95:I101"/>
    <mergeCell ref="G95:G101"/>
    <mergeCell ref="H95:H101"/>
    <mergeCell ref="F103:F109"/>
    <mergeCell ref="I103:I109"/>
    <mergeCell ref="G103:G109"/>
    <mergeCell ref="H103:H109"/>
    <mergeCell ref="F72:F84"/>
    <mergeCell ref="I72:I84"/>
    <mergeCell ref="G72:G84"/>
    <mergeCell ref="H72:H84"/>
    <mergeCell ref="I207:I219"/>
    <mergeCell ref="H207:H219"/>
    <mergeCell ref="H111:H117"/>
    <mergeCell ref="F178:F190"/>
    <mergeCell ref="F207:F219"/>
    <mergeCell ref="I221:I233"/>
    <mergeCell ref="G178:G190"/>
    <mergeCell ref="H178:H190"/>
    <mergeCell ref="I192:I205"/>
    <mergeCell ref="F192:F205"/>
    <mergeCell ref="G192:G205"/>
    <mergeCell ref="F111:F117"/>
    <mergeCell ref="I111:I117"/>
    <mergeCell ref="G111:G117"/>
    <mergeCell ref="F156:F167"/>
    <mergeCell ref="G207:G219"/>
    <mergeCell ref="H391:H401"/>
    <mergeCell ref="H381:H389"/>
    <mergeCell ref="G221:G233"/>
    <mergeCell ref="H221:H233"/>
    <mergeCell ref="G343:G350"/>
    <mergeCell ref="G352:G362"/>
    <mergeCell ref="G381:G389"/>
    <mergeCell ref="F221:F233"/>
    <mergeCell ref="F334:F341"/>
    <mergeCell ref="F415:F422"/>
    <mergeCell ref="G415:G422"/>
    <mergeCell ref="H415:H422"/>
    <mergeCell ref="F264:F276"/>
    <mergeCell ref="G264:G276"/>
    <mergeCell ref="G334:G341"/>
    <mergeCell ref="F294:F307"/>
    <mergeCell ref="G309:G322"/>
    <mergeCell ref="G235:G246"/>
    <mergeCell ref="F424:F429"/>
    <mergeCell ref="F437:F442"/>
    <mergeCell ref="G437:G442"/>
    <mergeCell ref="G431:G435"/>
    <mergeCell ref="I249:I262"/>
    <mergeCell ref="H235:H246"/>
    <mergeCell ref="I235:I246"/>
    <mergeCell ref="H309:H322"/>
    <mergeCell ref="H249:H262"/>
    <mergeCell ref="F235:F246"/>
    <mergeCell ref="I325:I332"/>
    <mergeCell ref="I309:I322"/>
    <mergeCell ref="F249:F262"/>
    <mergeCell ref="G249:G262"/>
    <mergeCell ref="H279:H291"/>
    <mergeCell ref="F279:F292"/>
    <mergeCell ref="G279:G292"/>
    <mergeCell ref="F431:F435"/>
    <mergeCell ref="F381:F389"/>
    <mergeCell ref="G364:G379"/>
    <mergeCell ref="F391:F401"/>
    <mergeCell ref="F404:F412"/>
    <mergeCell ref="G404:G412"/>
    <mergeCell ref="H364:H379"/>
    <mergeCell ref="G169:G175"/>
    <mergeCell ref="H169:H175"/>
    <mergeCell ref="I169:I175"/>
    <mergeCell ref="F120:F130"/>
    <mergeCell ref="G120:G130"/>
    <mergeCell ref="H120:H130"/>
    <mergeCell ref="I120:I130"/>
    <mergeCell ref="G132:G142"/>
    <mergeCell ref="H132:H142"/>
    <mergeCell ref="I132:I142"/>
    <mergeCell ref="F132:F142"/>
    <mergeCell ref="F144:F154"/>
    <mergeCell ref="G144:G154"/>
    <mergeCell ref="H144:H154"/>
    <mergeCell ref="I144:I154"/>
    <mergeCell ref="G156:G167"/>
    <mergeCell ref="H156:H167"/>
    <mergeCell ref="I156:I167"/>
    <mergeCell ref="F169:F175"/>
  </mergeCells>
  <pageMargins left="0.39370078740157483" right="0.43307086614173229" top="0.51181102362204722" bottom="0.55118110236220474" header="0.51181102362204722" footer="0.35433070866141736"/>
  <pageSetup paperSize="9" scale="53" fitToHeight="100" orientation="portrait" r:id="rId1"/>
  <headerFooter alignWithMargins="0"/>
  <ignoredErrors>
    <ignoredError sqref="D221:D233 D342 D293:D324 D351:D377 D424:D436 D380:D4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3"/>
  <sheetViews>
    <sheetView zoomScale="80" zoomScaleNormal="80" workbookViewId="0">
      <pane ySplit="1" topLeftCell="A2" activePane="bottomLeft" state="frozen"/>
      <selection pane="bottomLeft" activeCell="I184" sqref="I184"/>
    </sheetView>
  </sheetViews>
  <sheetFormatPr defaultColWidth="11.42578125" defaultRowHeight="15" x14ac:dyDescent="0.25"/>
  <cols>
    <col min="1" max="1" width="40.7109375" customWidth="1"/>
    <col min="2" max="2" width="20.42578125" style="1" customWidth="1"/>
    <col min="3" max="3" width="12" style="3" customWidth="1"/>
    <col min="4" max="4" width="10.7109375" style="335" customWidth="1"/>
    <col min="5" max="5" width="9.7109375" style="1" customWidth="1"/>
    <col min="6" max="6" width="11.140625" style="29" customWidth="1"/>
    <col min="7" max="7" width="16.42578125" customWidth="1"/>
    <col min="8" max="8" width="14.28515625" hidden="1" customWidth="1"/>
    <col min="9" max="9" width="17" customWidth="1"/>
    <col min="10" max="10" width="16.7109375" style="30" customWidth="1"/>
  </cols>
  <sheetData>
    <row r="1" spans="1:10" s="2" customFormat="1" ht="39" customHeight="1" thickBot="1" x14ac:dyDescent="0.25">
      <c r="A1" s="41" t="s">
        <v>6</v>
      </c>
      <c r="B1" s="106" t="s">
        <v>203</v>
      </c>
      <c r="C1" s="51" t="s">
        <v>7</v>
      </c>
      <c r="D1" s="326" t="s">
        <v>8</v>
      </c>
      <c r="E1" s="100" t="s">
        <v>9</v>
      </c>
      <c r="F1" s="101" t="s">
        <v>10</v>
      </c>
      <c r="G1" s="45" t="s">
        <v>98</v>
      </c>
      <c r="H1" s="46" t="s">
        <v>99</v>
      </c>
      <c r="I1" s="46" t="s">
        <v>97</v>
      </c>
      <c r="J1" s="47" t="s">
        <v>100</v>
      </c>
    </row>
    <row r="2" spans="1:10" x14ac:dyDescent="0.2">
      <c r="A2" s="187" t="s">
        <v>0</v>
      </c>
      <c r="B2" s="188"/>
      <c r="C2" s="189"/>
      <c r="D2" s="327"/>
      <c r="E2" s="188"/>
      <c r="F2" s="214"/>
      <c r="G2" s="215"/>
      <c r="H2" s="191"/>
      <c r="I2" s="190"/>
      <c r="J2" s="192"/>
    </row>
    <row r="3" spans="1:10" ht="15" customHeight="1" x14ac:dyDescent="0.2">
      <c r="A3" s="21" t="s">
        <v>277</v>
      </c>
      <c r="B3" s="743" t="s">
        <v>326</v>
      </c>
      <c r="C3" s="22" t="s">
        <v>466</v>
      </c>
      <c r="D3" s="328" t="s">
        <v>23</v>
      </c>
      <c r="E3" s="10"/>
      <c r="F3" s="740">
        <f>SUM(E3:E4)</f>
        <v>0</v>
      </c>
      <c r="G3" s="742">
        <f>ROUND(J3*0.65,2)</f>
        <v>15600</v>
      </c>
      <c r="H3" s="742">
        <f>F3*G3</f>
        <v>0</v>
      </c>
      <c r="I3" s="739">
        <f>F3*G3</f>
        <v>0</v>
      </c>
      <c r="J3" s="741">
        <v>24000</v>
      </c>
    </row>
    <row r="4" spans="1:10" ht="15" customHeight="1" x14ac:dyDescent="0.2">
      <c r="A4" s="21" t="s">
        <v>277</v>
      </c>
      <c r="B4" s="743"/>
      <c r="C4" s="22" t="s">
        <v>466</v>
      </c>
      <c r="D4" s="328" t="s">
        <v>24</v>
      </c>
      <c r="E4" s="10"/>
      <c r="F4" s="740"/>
      <c r="G4" s="742"/>
      <c r="H4" s="742"/>
      <c r="I4" s="739"/>
      <c r="J4" s="741"/>
    </row>
    <row r="5" spans="1:10" s="1" customFormat="1" x14ac:dyDescent="0.2">
      <c r="A5" s="57"/>
      <c r="B5" s="16"/>
      <c r="C5" s="16"/>
      <c r="D5" s="328"/>
      <c r="E5" s="10"/>
      <c r="F5" s="28"/>
      <c r="G5" s="88"/>
      <c r="H5" s="88"/>
      <c r="I5" s="87"/>
      <c r="J5" s="216"/>
    </row>
    <row r="6" spans="1:10" ht="15" customHeight="1" x14ac:dyDescent="0.2">
      <c r="A6" s="21" t="s">
        <v>87</v>
      </c>
      <c r="B6" s="743" t="s">
        <v>327</v>
      </c>
      <c r="C6" s="22" t="s">
        <v>465</v>
      </c>
      <c r="D6" s="328">
        <v>135</v>
      </c>
      <c r="E6" s="10"/>
      <c r="F6" s="740">
        <f>SUM(E6:E24)</f>
        <v>0</v>
      </c>
      <c r="G6" s="742">
        <f>ROUND(J6*0.65,2)</f>
        <v>15275</v>
      </c>
      <c r="H6" s="742">
        <f>F6*G6</f>
        <v>0</v>
      </c>
      <c r="I6" s="739">
        <f>F6*G6</f>
        <v>0</v>
      </c>
      <c r="J6" s="741">
        <v>23500</v>
      </c>
    </row>
    <row r="7" spans="1:10" ht="15" customHeight="1" x14ac:dyDescent="0.2">
      <c r="A7" s="21" t="s">
        <v>87</v>
      </c>
      <c r="B7" s="743"/>
      <c r="C7" s="22" t="s">
        <v>465</v>
      </c>
      <c r="D7" s="328">
        <v>137.5</v>
      </c>
      <c r="E7" s="10"/>
      <c r="F7" s="740"/>
      <c r="G7" s="742"/>
      <c r="H7" s="742"/>
      <c r="I7" s="739"/>
      <c r="J7" s="741"/>
    </row>
    <row r="8" spans="1:10" ht="15" customHeight="1" x14ac:dyDescent="0.2">
      <c r="A8" s="21" t="s">
        <v>87</v>
      </c>
      <c r="B8" s="743"/>
      <c r="C8" s="22" t="s">
        <v>465</v>
      </c>
      <c r="D8" s="328">
        <v>140</v>
      </c>
      <c r="E8" s="10"/>
      <c r="F8" s="740"/>
      <c r="G8" s="742"/>
      <c r="H8" s="742"/>
      <c r="I8" s="739"/>
      <c r="J8" s="741"/>
    </row>
    <row r="9" spans="1:10" ht="15" customHeight="1" x14ac:dyDescent="0.2">
      <c r="A9" s="21" t="s">
        <v>87</v>
      </c>
      <c r="B9" s="743"/>
      <c r="C9" s="22" t="s">
        <v>465</v>
      </c>
      <c r="D9" s="328">
        <v>142.5</v>
      </c>
      <c r="E9" s="10"/>
      <c r="F9" s="740"/>
      <c r="G9" s="742"/>
      <c r="H9" s="742"/>
      <c r="I9" s="739"/>
      <c r="J9" s="741"/>
    </row>
    <row r="10" spans="1:10" ht="15" customHeight="1" x14ac:dyDescent="0.2">
      <c r="A10" s="21" t="s">
        <v>87</v>
      </c>
      <c r="B10" s="743"/>
      <c r="C10" s="22" t="s">
        <v>465</v>
      </c>
      <c r="D10" s="328">
        <v>145</v>
      </c>
      <c r="E10" s="10"/>
      <c r="F10" s="740"/>
      <c r="G10" s="742"/>
      <c r="H10" s="742"/>
      <c r="I10" s="739"/>
      <c r="J10" s="741"/>
    </row>
    <row r="11" spans="1:10" ht="15" customHeight="1" x14ac:dyDescent="0.2">
      <c r="A11" s="21" t="s">
        <v>87</v>
      </c>
      <c r="B11" s="743"/>
      <c r="C11" s="22" t="s">
        <v>465</v>
      </c>
      <c r="D11" s="328">
        <v>147.5</v>
      </c>
      <c r="E11" s="10"/>
      <c r="F11" s="740"/>
      <c r="G11" s="742"/>
      <c r="H11" s="742"/>
      <c r="I11" s="739"/>
      <c r="J11" s="741"/>
    </row>
    <row r="12" spans="1:10" ht="15" customHeight="1" x14ac:dyDescent="0.2">
      <c r="A12" s="21" t="s">
        <v>87</v>
      </c>
      <c r="B12" s="743"/>
      <c r="C12" s="22" t="s">
        <v>465</v>
      </c>
      <c r="D12" s="328">
        <v>150</v>
      </c>
      <c r="E12" s="10"/>
      <c r="F12" s="740"/>
      <c r="G12" s="742"/>
      <c r="H12" s="742"/>
      <c r="I12" s="739"/>
      <c r="J12" s="741"/>
    </row>
    <row r="13" spans="1:10" s="1" customFormat="1" ht="15" customHeight="1" x14ac:dyDescent="0.2">
      <c r="A13" s="21" t="s">
        <v>87</v>
      </c>
      <c r="B13" s="743"/>
      <c r="C13" s="22" t="s">
        <v>465</v>
      </c>
      <c r="D13" s="328">
        <v>152.5</v>
      </c>
      <c r="E13" s="10"/>
      <c r="F13" s="740"/>
      <c r="G13" s="742"/>
      <c r="H13" s="742"/>
      <c r="I13" s="739"/>
      <c r="J13" s="741"/>
    </row>
    <row r="14" spans="1:10" s="1" customFormat="1" ht="15" customHeight="1" x14ac:dyDescent="0.2">
      <c r="A14" s="21" t="s">
        <v>87</v>
      </c>
      <c r="B14" s="743"/>
      <c r="C14" s="22" t="s">
        <v>465</v>
      </c>
      <c r="D14" s="328">
        <v>155</v>
      </c>
      <c r="E14" s="10"/>
      <c r="F14" s="740"/>
      <c r="G14" s="742"/>
      <c r="H14" s="742"/>
      <c r="I14" s="739"/>
      <c r="J14" s="741"/>
    </row>
    <row r="15" spans="1:10" s="1" customFormat="1" ht="15" customHeight="1" x14ac:dyDescent="0.2">
      <c r="A15" s="21" t="s">
        <v>87</v>
      </c>
      <c r="B15" s="743"/>
      <c r="C15" s="22" t="s">
        <v>465</v>
      </c>
      <c r="D15" s="328">
        <v>157.5</v>
      </c>
      <c r="E15" s="10"/>
      <c r="F15" s="740"/>
      <c r="G15" s="742"/>
      <c r="H15" s="742"/>
      <c r="I15" s="739"/>
      <c r="J15" s="741"/>
    </row>
    <row r="16" spans="1:10" s="1" customFormat="1" ht="15" customHeight="1" x14ac:dyDescent="0.2">
      <c r="A16" s="21" t="s">
        <v>87</v>
      </c>
      <c r="B16" s="743"/>
      <c r="C16" s="22" t="s">
        <v>465</v>
      </c>
      <c r="D16" s="328">
        <v>160</v>
      </c>
      <c r="E16" s="10"/>
      <c r="F16" s="740"/>
      <c r="G16" s="742"/>
      <c r="H16" s="742"/>
      <c r="I16" s="739"/>
      <c r="J16" s="741"/>
    </row>
    <row r="17" spans="1:10" ht="15" customHeight="1" x14ac:dyDescent="0.2">
      <c r="A17" s="21" t="s">
        <v>87</v>
      </c>
      <c r="B17" s="743"/>
      <c r="C17" s="22" t="s">
        <v>465</v>
      </c>
      <c r="D17" s="328">
        <v>162.5</v>
      </c>
      <c r="E17" s="10"/>
      <c r="F17" s="740"/>
      <c r="G17" s="742"/>
      <c r="H17" s="742"/>
      <c r="I17" s="739"/>
      <c r="J17" s="741"/>
    </row>
    <row r="18" spans="1:10" s="1" customFormat="1" ht="15" customHeight="1" x14ac:dyDescent="0.2">
      <c r="A18" s="21" t="s">
        <v>87</v>
      </c>
      <c r="B18" s="743"/>
      <c r="C18" s="22" t="s">
        <v>465</v>
      </c>
      <c r="D18" s="328">
        <v>165</v>
      </c>
      <c r="E18" s="10"/>
      <c r="F18" s="740"/>
      <c r="G18" s="742"/>
      <c r="H18" s="742"/>
      <c r="I18" s="739"/>
      <c r="J18" s="741"/>
    </row>
    <row r="19" spans="1:10" s="1" customFormat="1" ht="15" customHeight="1" x14ac:dyDescent="0.2">
      <c r="A19" s="21" t="s">
        <v>87</v>
      </c>
      <c r="B19" s="743"/>
      <c r="C19" s="22" t="s">
        <v>465</v>
      </c>
      <c r="D19" s="328">
        <v>167.5</v>
      </c>
      <c r="E19" s="10"/>
      <c r="F19" s="740"/>
      <c r="G19" s="742"/>
      <c r="H19" s="742"/>
      <c r="I19" s="739"/>
      <c r="J19" s="741"/>
    </row>
    <row r="20" spans="1:10" s="1" customFormat="1" ht="15" customHeight="1" x14ac:dyDescent="0.2">
      <c r="A20" s="21" t="s">
        <v>87</v>
      </c>
      <c r="B20" s="743"/>
      <c r="C20" s="22" t="s">
        <v>465</v>
      </c>
      <c r="D20" s="328">
        <v>170</v>
      </c>
      <c r="E20" s="10"/>
      <c r="F20" s="740"/>
      <c r="G20" s="742"/>
      <c r="H20" s="742"/>
      <c r="I20" s="739"/>
      <c r="J20" s="741"/>
    </row>
    <row r="21" spans="1:10" s="1" customFormat="1" ht="15" customHeight="1" x14ac:dyDescent="0.2">
      <c r="A21" s="21" t="s">
        <v>87</v>
      </c>
      <c r="B21" s="743"/>
      <c r="C21" s="22" t="s">
        <v>465</v>
      </c>
      <c r="D21" s="328">
        <v>172.5</v>
      </c>
      <c r="E21" s="10"/>
      <c r="F21" s="740"/>
      <c r="G21" s="742"/>
      <c r="H21" s="742"/>
      <c r="I21" s="739"/>
      <c r="J21" s="741"/>
    </row>
    <row r="22" spans="1:10" s="1" customFormat="1" ht="15" customHeight="1" x14ac:dyDescent="0.2">
      <c r="A22" s="21" t="s">
        <v>87</v>
      </c>
      <c r="B22" s="743"/>
      <c r="C22" s="22" t="s">
        <v>465</v>
      </c>
      <c r="D22" s="328">
        <v>175</v>
      </c>
      <c r="E22" s="10"/>
      <c r="F22" s="740"/>
      <c r="G22" s="742"/>
      <c r="H22" s="742"/>
      <c r="I22" s="739"/>
      <c r="J22" s="741"/>
    </row>
    <row r="23" spans="1:10" s="1" customFormat="1" ht="15" customHeight="1" x14ac:dyDescent="0.2">
      <c r="A23" s="21" t="s">
        <v>87</v>
      </c>
      <c r="B23" s="743"/>
      <c r="C23" s="22" t="s">
        <v>465</v>
      </c>
      <c r="D23" s="328" t="s">
        <v>23</v>
      </c>
      <c r="E23" s="10"/>
      <c r="F23" s="740"/>
      <c r="G23" s="742"/>
      <c r="H23" s="742"/>
      <c r="I23" s="739"/>
      <c r="J23" s="741"/>
    </row>
    <row r="24" spans="1:10" ht="15" customHeight="1" x14ac:dyDescent="0.2">
      <c r="A24" s="21" t="s">
        <v>87</v>
      </c>
      <c r="B24" s="743"/>
      <c r="C24" s="22" t="s">
        <v>465</v>
      </c>
      <c r="D24" s="328" t="s">
        <v>24</v>
      </c>
      <c r="E24" s="10"/>
      <c r="F24" s="740"/>
      <c r="G24" s="742"/>
      <c r="H24" s="742"/>
      <c r="I24" s="739"/>
      <c r="J24" s="741"/>
    </row>
    <row r="25" spans="1:10" s="1" customFormat="1" x14ac:dyDescent="0.2">
      <c r="A25" s="57"/>
      <c r="B25" s="16"/>
      <c r="C25" s="16"/>
      <c r="D25" s="328"/>
      <c r="E25" s="10"/>
      <c r="F25" s="28"/>
      <c r="G25" s="88"/>
      <c r="H25" s="88"/>
      <c r="I25" s="87"/>
      <c r="J25" s="216"/>
    </row>
    <row r="26" spans="1:10" s="1" customFormat="1" ht="15" customHeight="1" x14ac:dyDescent="0.2">
      <c r="A26" s="21" t="s">
        <v>156</v>
      </c>
      <c r="B26" s="743" t="s">
        <v>226</v>
      </c>
      <c r="C26" s="22" t="s">
        <v>464</v>
      </c>
      <c r="D26" s="328">
        <v>135</v>
      </c>
      <c r="E26" s="10"/>
      <c r="F26" s="740">
        <f>SUM(E26:E44)</f>
        <v>0</v>
      </c>
      <c r="G26" s="742">
        <f>ROUND(J26*0.6,2)</f>
        <v>8400</v>
      </c>
      <c r="H26" s="742">
        <f>F26*G26</f>
        <v>0</v>
      </c>
      <c r="I26" s="739">
        <f>F26*G26</f>
        <v>0</v>
      </c>
      <c r="J26" s="741">
        <v>14000</v>
      </c>
    </row>
    <row r="27" spans="1:10" s="1" customFormat="1" ht="15" customHeight="1" x14ac:dyDescent="0.2">
      <c r="A27" s="21" t="s">
        <v>156</v>
      </c>
      <c r="B27" s="743"/>
      <c r="C27" s="22" t="s">
        <v>464</v>
      </c>
      <c r="D27" s="328">
        <v>137.5</v>
      </c>
      <c r="E27" s="10"/>
      <c r="F27" s="740"/>
      <c r="G27" s="742"/>
      <c r="H27" s="742"/>
      <c r="I27" s="739"/>
      <c r="J27" s="741"/>
    </row>
    <row r="28" spans="1:10" s="1" customFormat="1" ht="15" customHeight="1" x14ac:dyDescent="0.2">
      <c r="A28" s="21" t="s">
        <v>156</v>
      </c>
      <c r="B28" s="743"/>
      <c r="C28" s="22" t="s">
        <v>464</v>
      </c>
      <c r="D28" s="328">
        <v>140</v>
      </c>
      <c r="E28" s="10"/>
      <c r="F28" s="740"/>
      <c r="G28" s="742"/>
      <c r="H28" s="742"/>
      <c r="I28" s="739"/>
      <c r="J28" s="741"/>
    </row>
    <row r="29" spans="1:10" s="1" customFormat="1" ht="15" customHeight="1" x14ac:dyDescent="0.2">
      <c r="A29" s="21" t="s">
        <v>156</v>
      </c>
      <c r="B29" s="743"/>
      <c r="C29" s="22" t="s">
        <v>464</v>
      </c>
      <c r="D29" s="328">
        <v>142.5</v>
      </c>
      <c r="E29" s="10"/>
      <c r="F29" s="740"/>
      <c r="G29" s="742"/>
      <c r="H29" s="742"/>
      <c r="I29" s="739"/>
      <c r="J29" s="741"/>
    </row>
    <row r="30" spans="1:10" ht="15" customHeight="1" x14ac:dyDescent="0.2">
      <c r="A30" s="21" t="s">
        <v>156</v>
      </c>
      <c r="B30" s="743"/>
      <c r="C30" s="22" t="s">
        <v>464</v>
      </c>
      <c r="D30" s="328">
        <v>145</v>
      </c>
      <c r="E30" s="10"/>
      <c r="F30" s="740"/>
      <c r="G30" s="742"/>
      <c r="H30" s="742"/>
      <c r="I30" s="739"/>
      <c r="J30" s="741"/>
    </row>
    <row r="31" spans="1:10" s="1" customFormat="1" ht="15" customHeight="1" x14ac:dyDescent="0.2">
      <c r="A31" s="21" t="s">
        <v>156</v>
      </c>
      <c r="B31" s="743"/>
      <c r="C31" s="22" t="s">
        <v>464</v>
      </c>
      <c r="D31" s="328">
        <v>147.5</v>
      </c>
      <c r="E31" s="10"/>
      <c r="F31" s="740"/>
      <c r="G31" s="742"/>
      <c r="H31" s="742"/>
      <c r="I31" s="739"/>
      <c r="J31" s="741"/>
    </row>
    <row r="32" spans="1:10" s="1" customFormat="1" ht="15" customHeight="1" x14ac:dyDescent="0.2">
      <c r="A32" s="21" t="s">
        <v>156</v>
      </c>
      <c r="B32" s="743"/>
      <c r="C32" s="22" t="s">
        <v>464</v>
      </c>
      <c r="D32" s="328">
        <v>150</v>
      </c>
      <c r="E32" s="10"/>
      <c r="F32" s="740"/>
      <c r="G32" s="742"/>
      <c r="H32" s="742"/>
      <c r="I32" s="739"/>
      <c r="J32" s="741"/>
    </row>
    <row r="33" spans="1:10" s="1" customFormat="1" ht="15" customHeight="1" x14ac:dyDescent="0.2">
      <c r="A33" s="21" t="s">
        <v>156</v>
      </c>
      <c r="B33" s="743"/>
      <c r="C33" s="22" t="s">
        <v>464</v>
      </c>
      <c r="D33" s="328">
        <v>152.5</v>
      </c>
      <c r="E33" s="10"/>
      <c r="F33" s="740"/>
      <c r="G33" s="742"/>
      <c r="H33" s="742"/>
      <c r="I33" s="739"/>
      <c r="J33" s="741"/>
    </row>
    <row r="34" spans="1:10" s="1" customFormat="1" ht="15" customHeight="1" x14ac:dyDescent="0.2">
      <c r="A34" s="21" t="s">
        <v>156</v>
      </c>
      <c r="B34" s="743"/>
      <c r="C34" s="22" t="s">
        <v>464</v>
      </c>
      <c r="D34" s="328">
        <v>155</v>
      </c>
      <c r="E34" s="10"/>
      <c r="F34" s="740"/>
      <c r="G34" s="742"/>
      <c r="H34" s="742"/>
      <c r="I34" s="739"/>
      <c r="J34" s="741"/>
    </row>
    <row r="35" spans="1:10" s="1" customFormat="1" ht="15" customHeight="1" x14ac:dyDescent="0.2">
      <c r="A35" s="21" t="s">
        <v>156</v>
      </c>
      <c r="B35" s="743"/>
      <c r="C35" s="22" t="s">
        <v>464</v>
      </c>
      <c r="D35" s="328">
        <v>157.5</v>
      </c>
      <c r="E35" s="10"/>
      <c r="F35" s="740"/>
      <c r="G35" s="742"/>
      <c r="H35" s="742"/>
      <c r="I35" s="739"/>
      <c r="J35" s="741"/>
    </row>
    <row r="36" spans="1:10" ht="15" customHeight="1" x14ac:dyDescent="0.2">
      <c r="A36" s="21" t="s">
        <v>156</v>
      </c>
      <c r="B36" s="743"/>
      <c r="C36" s="22" t="s">
        <v>464</v>
      </c>
      <c r="D36" s="328">
        <v>160</v>
      </c>
      <c r="E36" s="10"/>
      <c r="F36" s="740"/>
      <c r="G36" s="742"/>
      <c r="H36" s="742"/>
      <c r="I36" s="739"/>
      <c r="J36" s="741"/>
    </row>
    <row r="37" spans="1:10" s="1" customFormat="1" ht="15" customHeight="1" x14ac:dyDescent="0.2">
      <c r="A37" s="21" t="s">
        <v>156</v>
      </c>
      <c r="B37" s="743"/>
      <c r="C37" s="22" t="s">
        <v>464</v>
      </c>
      <c r="D37" s="328">
        <v>162.5</v>
      </c>
      <c r="E37" s="10"/>
      <c r="F37" s="740"/>
      <c r="G37" s="742"/>
      <c r="H37" s="742"/>
      <c r="I37" s="739"/>
      <c r="J37" s="741"/>
    </row>
    <row r="38" spans="1:10" s="1" customFormat="1" ht="15" customHeight="1" x14ac:dyDescent="0.2">
      <c r="A38" s="21" t="s">
        <v>156</v>
      </c>
      <c r="B38" s="743"/>
      <c r="C38" s="22" t="s">
        <v>464</v>
      </c>
      <c r="D38" s="328">
        <v>165</v>
      </c>
      <c r="E38" s="10"/>
      <c r="F38" s="740"/>
      <c r="G38" s="742"/>
      <c r="H38" s="742"/>
      <c r="I38" s="739"/>
      <c r="J38" s="741"/>
    </row>
    <row r="39" spans="1:10" s="1" customFormat="1" ht="15" customHeight="1" x14ac:dyDescent="0.2">
      <c r="A39" s="21" t="s">
        <v>156</v>
      </c>
      <c r="B39" s="743"/>
      <c r="C39" s="22" t="s">
        <v>464</v>
      </c>
      <c r="D39" s="328">
        <v>167.5</v>
      </c>
      <c r="E39" s="10"/>
      <c r="F39" s="740"/>
      <c r="G39" s="742"/>
      <c r="H39" s="742"/>
      <c r="I39" s="739"/>
      <c r="J39" s="741"/>
    </row>
    <row r="40" spans="1:10" s="1" customFormat="1" ht="15" customHeight="1" x14ac:dyDescent="0.2">
      <c r="A40" s="21" t="s">
        <v>156</v>
      </c>
      <c r="B40" s="743"/>
      <c r="C40" s="22" t="s">
        <v>464</v>
      </c>
      <c r="D40" s="328">
        <v>170</v>
      </c>
      <c r="E40" s="10"/>
      <c r="F40" s="740"/>
      <c r="G40" s="742"/>
      <c r="H40" s="742"/>
      <c r="I40" s="739"/>
      <c r="J40" s="741"/>
    </row>
    <row r="41" spans="1:10" s="1" customFormat="1" ht="15" customHeight="1" x14ac:dyDescent="0.2">
      <c r="A41" s="21" t="s">
        <v>156</v>
      </c>
      <c r="B41" s="743"/>
      <c r="C41" s="22" t="s">
        <v>464</v>
      </c>
      <c r="D41" s="328">
        <v>172.5</v>
      </c>
      <c r="E41" s="10"/>
      <c r="F41" s="740"/>
      <c r="G41" s="742"/>
      <c r="H41" s="742"/>
      <c r="I41" s="739"/>
      <c r="J41" s="741"/>
    </row>
    <row r="42" spans="1:10" s="1" customFormat="1" ht="15" customHeight="1" x14ac:dyDescent="0.2">
      <c r="A42" s="21" t="s">
        <v>156</v>
      </c>
      <c r="B42" s="743"/>
      <c r="C42" s="22" t="s">
        <v>464</v>
      </c>
      <c r="D42" s="328">
        <v>175</v>
      </c>
      <c r="E42" s="10"/>
      <c r="F42" s="740"/>
      <c r="G42" s="742"/>
      <c r="H42" s="742"/>
      <c r="I42" s="739"/>
      <c r="J42" s="741"/>
    </row>
    <row r="43" spans="1:10" ht="15" customHeight="1" x14ac:dyDescent="0.2">
      <c r="A43" s="21" t="s">
        <v>156</v>
      </c>
      <c r="B43" s="743"/>
      <c r="C43" s="22" t="s">
        <v>464</v>
      </c>
      <c r="D43" s="328" t="s">
        <v>23</v>
      </c>
      <c r="E43" s="10"/>
      <c r="F43" s="740"/>
      <c r="G43" s="742"/>
      <c r="H43" s="742"/>
      <c r="I43" s="739"/>
      <c r="J43" s="741"/>
    </row>
    <row r="44" spans="1:10" s="1" customFormat="1" ht="15" customHeight="1" x14ac:dyDescent="0.2">
      <c r="A44" s="21" t="s">
        <v>156</v>
      </c>
      <c r="B44" s="743"/>
      <c r="C44" s="22" t="s">
        <v>464</v>
      </c>
      <c r="D44" s="328" t="s">
        <v>24</v>
      </c>
      <c r="E44" s="10"/>
      <c r="F44" s="740"/>
      <c r="G44" s="742"/>
      <c r="H44" s="742"/>
      <c r="I44" s="739"/>
      <c r="J44" s="741"/>
    </row>
    <row r="45" spans="1:10" s="1" customFormat="1" x14ac:dyDescent="0.2">
      <c r="A45" s="57"/>
      <c r="B45" s="16"/>
      <c r="C45" s="16"/>
      <c r="D45" s="328"/>
      <c r="E45" s="10"/>
      <c r="F45" s="28"/>
      <c r="G45" s="88"/>
      <c r="H45" s="88"/>
      <c r="I45" s="87"/>
      <c r="J45" s="216"/>
    </row>
    <row r="46" spans="1:10" s="1" customFormat="1" ht="15" customHeight="1" x14ac:dyDescent="0.2">
      <c r="A46" s="21" t="s">
        <v>463</v>
      </c>
      <c r="B46" s="744" t="s">
        <v>227</v>
      </c>
      <c r="C46" s="22" t="s">
        <v>462</v>
      </c>
      <c r="D46" s="329">
        <v>135</v>
      </c>
      <c r="E46" s="18"/>
      <c r="F46" s="740">
        <f>SUM(E46:E64)</f>
        <v>0</v>
      </c>
      <c r="G46" s="742">
        <f>ROUND(J46*0.6,2)</f>
        <v>6300</v>
      </c>
      <c r="H46" s="742">
        <f>F46*G46</f>
        <v>0</v>
      </c>
      <c r="I46" s="739">
        <f>F46*G46</f>
        <v>0</v>
      </c>
      <c r="J46" s="741">
        <v>10500</v>
      </c>
    </row>
    <row r="47" spans="1:10" s="1" customFormat="1" ht="15" customHeight="1" x14ac:dyDescent="0.2">
      <c r="A47" s="21" t="s">
        <v>463</v>
      </c>
      <c r="B47" s="744"/>
      <c r="C47" s="22" t="s">
        <v>462</v>
      </c>
      <c r="D47" s="329">
        <v>137.5</v>
      </c>
      <c r="E47" s="18"/>
      <c r="F47" s="740"/>
      <c r="G47" s="742"/>
      <c r="H47" s="742"/>
      <c r="I47" s="739"/>
      <c r="J47" s="741"/>
    </row>
    <row r="48" spans="1:10" s="1" customFormat="1" ht="15" customHeight="1" x14ac:dyDescent="0.2">
      <c r="A48" s="21" t="s">
        <v>463</v>
      </c>
      <c r="B48" s="744"/>
      <c r="C48" s="22" t="s">
        <v>462</v>
      </c>
      <c r="D48" s="329">
        <v>140</v>
      </c>
      <c r="E48" s="18"/>
      <c r="F48" s="740"/>
      <c r="G48" s="742"/>
      <c r="H48" s="742"/>
      <c r="I48" s="739"/>
      <c r="J48" s="741"/>
    </row>
    <row r="49" spans="1:10" s="1" customFormat="1" ht="15" customHeight="1" x14ac:dyDescent="0.2">
      <c r="A49" s="21" t="s">
        <v>463</v>
      </c>
      <c r="B49" s="744"/>
      <c r="C49" s="22" t="s">
        <v>462</v>
      </c>
      <c r="D49" s="329">
        <v>142.5</v>
      </c>
      <c r="E49" s="18"/>
      <c r="F49" s="740"/>
      <c r="G49" s="742"/>
      <c r="H49" s="742"/>
      <c r="I49" s="739"/>
      <c r="J49" s="741"/>
    </row>
    <row r="50" spans="1:10" ht="15" customHeight="1" x14ac:dyDescent="0.2">
      <c r="A50" s="21" t="s">
        <v>463</v>
      </c>
      <c r="B50" s="744"/>
      <c r="C50" s="22" t="s">
        <v>462</v>
      </c>
      <c r="D50" s="329">
        <v>145</v>
      </c>
      <c r="E50" s="18"/>
      <c r="F50" s="740"/>
      <c r="G50" s="742"/>
      <c r="H50" s="742"/>
      <c r="I50" s="739"/>
      <c r="J50" s="741"/>
    </row>
    <row r="51" spans="1:10" s="1" customFormat="1" ht="15" customHeight="1" x14ac:dyDescent="0.2">
      <c r="A51" s="21" t="s">
        <v>463</v>
      </c>
      <c r="B51" s="744"/>
      <c r="C51" s="22" t="s">
        <v>462</v>
      </c>
      <c r="D51" s="329">
        <v>147.5</v>
      </c>
      <c r="E51" s="18"/>
      <c r="F51" s="740"/>
      <c r="G51" s="742"/>
      <c r="H51" s="742"/>
      <c r="I51" s="739"/>
      <c r="J51" s="741"/>
    </row>
    <row r="52" spans="1:10" s="1" customFormat="1" ht="15" customHeight="1" x14ac:dyDescent="0.2">
      <c r="A52" s="21" t="s">
        <v>463</v>
      </c>
      <c r="B52" s="744"/>
      <c r="C52" s="22" t="s">
        <v>462</v>
      </c>
      <c r="D52" s="329">
        <v>150</v>
      </c>
      <c r="E52" s="18"/>
      <c r="F52" s="740"/>
      <c r="G52" s="742"/>
      <c r="H52" s="742"/>
      <c r="I52" s="739"/>
      <c r="J52" s="741"/>
    </row>
    <row r="53" spans="1:10" s="1" customFormat="1" ht="15" customHeight="1" x14ac:dyDescent="0.2">
      <c r="A53" s="21" t="s">
        <v>463</v>
      </c>
      <c r="B53" s="744"/>
      <c r="C53" s="22" t="s">
        <v>462</v>
      </c>
      <c r="D53" s="329">
        <v>152.5</v>
      </c>
      <c r="E53" s="18"/>
      <c r="F53" s="740"/>
      <c r="G53" s="742"/>
      <c r="H53" s="742"/>
      <c r="I53" s="739"/>
      <c r="J53" s="741"/>
    </row>
    <row r="54" spans="1:10" s="1" customFormat="1" ht="15" customHeight="1" x14ac:dyDescent="0.2">
      <c r="A54" s="21" t="s">
        <v>463</v>
      </c>
      <c r="B54" s="744"/>
      <c r="C54" s="22" t="s">
        <v>462</v>
      </c>
      <c r="D54" s="329">
        <v>155</v>
      </c>
      <c r="E54" s="18"/>
      <c r="F54" s="740"/>
      <c r="G54" s="742"/>
      <c r="H54" s="742"/>
      <c r="I54" s="739"/>
      <c r="J54" s="741"/>
    </row>
    <row r="55" spans="1:10" s="1" customFormat="1" ht="15" customHeight="1" x14ac:dyDescent="0.2">
      <c r="A55" s="21" t="s">
        <v>463</v>
      </c>
      <c r="B55" s="744"/>
      <c r="C55" s="22" t="s">
        <v>462</v>
      </c>
      <c r="D55" s="329">
        <v>157.5</v>
      </c>
      <c r="E55" s="18"/>
      <c r="F55" s="740"/>
      <c r="G55" s="742"/>
      <c r="H55" s="742"/>
      <c r="I55" s="739"/>
      <c r="J55" s="741"/>
    </row>
    <row r="56" spans="1:10" ht="15" customHeight="1" x14ac:dyDescent="0.2">
      <c r="A56" s="21" t="s">
        <v>463</v>
      </c>
      <c r="B56" s="744"/>
      <c r="C56" s="22" t="s">
        <v>462</v>
      </c>
      <c r="D56" s="329">
        <v>160</v>
      </c>
      <c r="E56" s="18"/>
      <c r="F56" s="740"/>
      <c r="G56" s="742"/>
      <c r="H56" s="742"/>
      <c r="I56" s="739"/>
      <c r="J56" s="741"/>
    </row>
    <row r="57" spans="1:10" s="1" customFormat="1" ht="15" customHeight="1" x14ac:dyDescent="0.2">
      <c r="A57" s="21" t="s">
        <v>463</v>
      </c>
      <c r="B57" s="744"/>
      <c r="C57" s="22" t="s">
        <v>462</v>
      </c>
      <c r="D57" s="329">
        <v>162.5</v>
      </c>
      <c r="E57" s="18"/>
      <c r="F57" s="740"/>
      <c r="G57" s="742"/>
      <c r="H57" s="742"/>
      <c r="I57" s="739"/>
      <c r="J57" s="741"/>
    </row>
    <row r="58" spans="1:10" s="1" customFormat="1" ht="15" customHeight="1" x14ac:dyDescent="0.2">
      <c r="A58" s="21" t="s">
        <v>463</v>
      </c>
      <c r="B58" s="744"/>
      <c r="C58" s="22" t="s">
        <v>462</v>
      </c>
      <c r="D58" s="329">
        <v>165</v>
      </c>
      <c r="E58" s="18"/>
      <c r="F58" s="740"/>
      <c r="G58" s="742"/>
      <c r="H58" s="742"/>
      <c r="I58" s="739"/>
      <c r="J58" s="741"/>
    </row>
    <row r="59" spans="1:10" s="1" customFormat="1" ht="15" customHeight="1" x14ac:dyDescent="0.2">
      <c r="A59" s="21" t="s">
        <v>463</v>
      </c>
      <c r="B59" s="744"/>
      <c r="C59" s="22" t="s">
        <v>462</v>
      </c>
      <c r="D59" s="329">
        <v>167.5</v>
      </c>
      <c r="E59" s="18"/>
      <c r="F59" s="740"/>
      <c r="G59" s="742"/>
      <c r="H59" s="742"/>
      <c r="I59" s="739"/>
      <c r="J59" s="741"/>
    </row>
    <row r="60" spans="1:10" s="1" customFormat="1" ht="15" customHeight="1" x14ac:dyDescent="0.2">
      <c r="A60" s="21" t="s">
        <v>463</v>
      </c>
      <c r="B60" s="744"/>
      <c r="C60" s="22" t="s">
        <v>462</v>
      </c>
      <c r="D60" s="329">
        <v>170</v>
      </c>
      <c r="E60" s="18"/>
      <c r="F60" s="740"/>
      <c r="G60" s="742"/>
      <c r="H60" s="742"/>
      <c r="I60" s="739"/>
      <c r="J60" s="741"/>
    </row>
    <row r="61" spans="1:10" s="1" customFormat="1" ht="15" customHeight="1" x14ac:dyDescent="0.2">
      <c r="A61" s="21" t="s">
        <v>463</v>
      </c>
      <c r="B61" s="744"/>
      <c r="C61" s="22" t="s">
        <v>462</v>
      </c>
      <c r="D61" s="329">
        <v>172.5</v>
      </c>
      <c r="E61" s="18"/>
      <c r="F61" s="740"/>
      <c r="G61" s="742"/>
      <c r="H61" s="742"/>
      <c r="I61" s="739"/>
      <c r="J61" s="741"/>
    </row>
    <row r="62" spans="1:10" s="1" customFormat="1" ht="15" customHeight="1" x14ac:dyDescent="0.2">
      <c r="A62" s="21" t="s">
        <v>463</v>
      </c>
      <c r="B62" s="744"/>
      <c r="C62" s="22" t="s">
        <v>462</v>
      </c>
      <c r="D62" s="329">
        <v>175</v>
      </c>
      <c r="E62" s="18"/>
      <c r="F62" s="740"/>
      <c r="G62" s="742"/>
      <c r="H62" s="742"/>
      <c r="I62" s="739"/>
      <c r="J62" s="741"/>
    </row>
    <row r="63" spans="1:10" ht="15" customHeight="1" x14ac:dyDescent="0.2">
      <c r="A63" s="21" t="s">
        <v>463</v>
      </c>
      <c r="B63" s="744"/>
      <c r="C63" s="22" t="s">
        <v>462</v>
      </c>
      <c r="D63" s="329" t="s">
        <v>23</v>
      </c>
      <c r="E63" s="18"/>
      <c r="F63" s="740"/>
      <c r="G63" s="742"/>
      <c r="H63" s="742"/>
      <c r="I63" s="739"/>
      <c r="J63" s="741"/>
    </row>
    <row r="64" spans="1:10" s="1" customFormat="1" ht="15" customHeight="1" x14ac:dyDescent="0.2">
      <c r="A64" s="21" t="s">
        <v>463</v>
      </c>
      <c r="B64" s="744"/>
      <c r="C64" s="22" t="s">
        <v>462</v>
      </c>
      <c r="D64" s="329" t="s">
        <v>24</v>
      </c>
      <c r="E64" s="18"/>
      <c r="F64" s="740"/>
      <c r="G64" s="742"/>
      <c r="H64" s="742"/>
      <c r="I64" s="739"/>
      <c r="J64" s="741"/>
    </row>
    <row r="65" spans="1:10" s="1" customFormat="1" x14ac:dyDescent="0.2">
      <c r="A65" s="57"/>
      <c r="B65" s="16"/>
      <c r="C65" s="16"/>
      <c r="D65" s="328"/>
      <c r="E65" s="10"/>
      <c r="F65" s="28"/>
      <c r="G65" s="88"/>
      <c r="H65" s="88"/>
      <c r="I65" s="87"/>
      <c r="J65" s="216"/>
    </row>
    <row r="66" spans="1:10" s="1" customFormat="1" ht="15" customHeight="1" x14ac:dyDescent="0.2">
      <c r="A66" s="21" t="s">
        <v>461</v>
      </c>
      <c r="B66" s="743" t="s">
        <v>325</v>
      </c>
      <c r="C66" s="344" t="s">
        <v>603</v>
      </c>
      <c r="D66" s="330">
        <v>130</v>
      </c>
      <c r="E66" s="10"/>
      <c r="F66" s="740">
        <f>SUM(E66:E74)</f>
        <v>0</v>
      </c>
      <c r="G66" s="742">
        <f>ROUND(J66*0.6,2)</f>
        <v>3900</v>
      </c>
      <c r="H66" s="742">
        <f>F66*G66</f>
        <v>0</v>
      </c>
      <c r="I66" s="739">
        <f>F66*G66</f>
        <v>0</v>
      </c>
      <c r="J66" s="741">
        <v>6500</v>
      </c>
    </row>
    <row r="67" spans="1:10" s="1" customFormat="1" ht="15" customHeight="1" x14ac:dyDescent="0.2">
      <c r="A67" s="21" t="s">
        <v>461</v>
      </c>
      <c r="B67" s="743"/>
      <c r="C67" s="344" t="s">
        <v>603</v>
      </c>
      <c r="D67" s="330">
        <v>135</v>
      </c>
      <c r="E67" s="10"/>
      <c r="F67" s="740"/>
      <c r="G67" s="742"/>
      <c r="H67" s="742"/>
      <c r="I67" s="739"/>
      <c r="J67" s="741"/>
    </row>
    <row r="68" spans="1:10" s="1" customFormat="1" ht="15" customHeight="1" x14ac:dyDescent="0.2">
      <c r="A68" s="21" t="s">
        <v>461</v>
      </c>
      <c r="B68" s="743"/>
      <c r="C68" s="344" t="s">
        <v>603</v>
      </c>
      <c r="D68" s="330">
        <v>140</v>
      </c>
      <c r="E68" s="10"/>
      <c r="F68" s="740"/>
      <c r="G68" s="742"/>
      <c r="H68" s="742"/>
      <c r="I68" s="739"/>
      <c r="J68" s="741"/>
    </row>
    <row r="69" spans="1:10" s="1" customFormat="1" ht="15" customHeight="1" x14ac:dyDescent="0.2">
      <c r="A69" s="21" t="s">
        <v>461</v>
      </c>
      <c r="B69" s="743"/>
      <c r="C69" s="344" t="s">
        <v>603</v>
      </c>
      <c r="D69" s="330">
        <v>145</v>
      </c>
      <c r="E69" s="10"/>
      <c r="F69" s="740"/>
      <c r="G69" s="742"/>
      <c r="H69" s="742"/>
      <c r="I69" s="739"/>
      <c r="J69" s="741"/>
    </row>
    <row r="70" spans="1:10" s="1" customFormat="1" ht="15" customHeight="1" x14ac:dyDescent="0.2">
      <c r="A70" s="21" t="s">
        <v>461</v>
      </c>
      <c r="B70" s="743"/>
      <c r="C70" s="344" t="s">
        <v>603</v>
      </c>
      <c r="D70" s="330">
        <v>150</v>
      </c>
      <c r="E70" s="10"/>
      <c r="F70" s="740"/>
      <c r="G70" s="742"/>
      <c r="H70" s="742"/>
      <c r="I70" s="739"/>
      <c r="J70" s="741"/>
    </row>
    <row r="71" spans="1:10" s="1" customFormat="1" ht="15" customHeight="1" x14ac:dyDescent="0.2">
      <c r="A71" s="21" t="s">
        <v>461</v>
      </c>
      <c r="B71" s="743"/>
      <c r="C71" s="344" t="s">
        <v>603</v>
      </c>
      <c r="D71" s="330">
        <v>155</v>
      </c>
      <c r="E71" s="10"/>
      <c r="F71" s="740"/>
      <c r="G71" s="742"/>
      <c r="H71" s="742"/>
      <c r="I71" s="739"/>
      <c r="J71" s="741"/>
    </row>
    <row r="72" spans="1:10" ht="15" customHeight="1" x14ac:dyDescent="0.2">
      <c r="A72" s="21" t="s">
        <v>461</v>
      </c>
      <c r="B72" s="743"/>
      <c r="C72" s="344" t="s">
        <v>603</v>
      </c>
      <c r="D72" s="330">
        <v>160</v>
      </c>
      <c r="E72" s="10"/>
      <c r="F72" s="740"/>
      <c r="G72" s="742"/>
      <c r="H72" s="742"/>
      <c r="I72" s="739"/>
      <c r="J72" s="741"/>
    </row>
    <row r="73" spans="1:10" s="1" customFormat="1" ht="15" customHeight="1" x14ac:dyDescent="0.2">
      <c r="A73" s="21" t="s">
        <v>461</v>
      </c>
      <c r="B73" s="743"/>
      <c r="C73" s="344" t="s">
        <v>603</v>
      </c>
      <c r="D73" s="330">
        <v>165</v>
      </c>
      <c r="E73" s="10"/>
      <c r="F73" s="740"/>
      <c r="G73" s="742"/>
      <c r="H73" s="742"/>
      <c r="I73" s="739"/>
      <c r="J73" s="741"/>
    </row>
    <row r="74" spans="1:10" s="1" customFormat="1" ht="15" customHeight="1" x14ac:dyDescent="0.2">
      <c r="A74" s="21" t="s">
        <v>461</v>
      </c>
      <c r="B74" s="743"/>
      <c r="C74" s="344" t="s">
        <v>603</v>
      </c>
      <c r="D74" s="330">
        <v>170</v>
      </c>
      <c r="E74" s="10"/>
      <c r="F74" s="740"/>
      <c r="G74" s="742"/>
      <c r="H74" s="742"/>
      <c r="I74" s="739"/>
      <c r="J74" s="741"/>
    </row>
    <row r="75" spans="1:10" ht="15" customHeight="1" x14ac:dyDescent="0.2">
      <c r="A75" s="21"/>
      <c r="B75" s="322"/>
      <c r="C75" s="22"/>
      <c r="D75" s="328"/>
      <c r="E75" s="10"/>
      <c r="F75" s="28"/>
      <c r="G75" s="86"/>
      <c r="H75" s="86"/>
      <c r="I75" s="85"/>
      <c r="J75" s="84"/>
    </row>
    <row r="76" spans="1:10" ht="15" customHeight="1" x14ac:dyDescent="0.2">
      <c r="A76" s="21" t="s">
        <v>323</v>
      </c>
      <c r="B76" s="743" t="s">
        <v>324</v>
      </c>
      <c r="C76" s="22" t="s">
        <v>460</v>
      </c>
      <c r="D76" s="328">
        <v>120</v>
      </c>
      <c r="E76" s="20"/>
      <c r="F76" s="745">
        <f>SUM(E76:E86)</f>
        <v>0</v>
      </c>
      <c r="G76" s="742">
        <f>ROUND(J76*0.6,2)</f>
        <v>2880</v>
      </c>
      <c r="H76" s="742">
        <f>F76*G76</f>
        <v>0</v>
      </c>
      <c r="I76" s="739">
        <f>F76*G76</f>
        <v>0</v>
      </c>
      <c r="J76" s="741">
        <v>4800</v>
      </c>
    </row>
    <row r="77" spans="1:10" ht="15" customHeight="1" x14ac:dyDescent="0.2">
      <c r="A77" s="21" t="s">
        <v>323</v>
      </c>
      <c r="B77" s="743"/>
      <c r="C77" s="22" t="s">
        <v>460</v>
      </c>
      <c r="D77" s="328">
        <v>125</v>
      </c>
      <c r="E77" s="19"/>
      <c r="F77" s="745"/>
      <c r="G77" s="742"/>
      <c r="H77" s="742"/>
      <c r="I77" s="739"/>
      <c r="J77" s="741"/>
    </row>
    <row r="78" spans="1:10" ht="15" customHeight="1" x14ac:dyDescent="0.2">
      <c r="A78" s="21" t="s">
        <v>323</v>
      </c>
      <c r="B78" s="743"/>
      <c r="C78" s="22" t="s">
        <v>460</v>
      </c>
      <c r="D78" s="328">
        <v>130</v>
      </c>
      <c r="E78" s="20"/>
      <c r="F78" s="745"/>
      <c r="G78" s="742"/>
      <c r="H78" s="742"/>
      <c r="I78" s="739"/>
      <c r="J78" s="741"/>
    </row>
    <row r="79" spans="1:10" ht="15" customHeight="1" x14ac:dyDescent="0.2">
      <c r="A79" s="21" t="s">
        <v>323</v>
      </c>
      <c r="B79" s="743"/>
      <c r="C79" s="22" t="s">
        <v>460</v>
      </c>
      <c r="D79" s="328">
        <v>135</v>
      </c>
      <c r="E79" s="20"/>
      <c r="F79" s="745"/>
      <c r="G79" s="742"/>
      <c r="H79" s="742"/>
      <c r="I79" s="739"/>
      <c r="J79" s="741"/>
    </row>
    <row r="80" spans="1:10" ht="15" customHeight="1" x14ac:dyDescent="0.2">
      <c r="A80" s="21" t="s">
        <v>323</v>
      </c>
      <c r="B80" s="743"/>
      <c r="C80" s="22" t="s">
        <v>460</v>
      </c>
      <c r="D80" s="328">
        <v>140</v>
      </c>
      <c r="E80" s="20"/>
      <c r="F80" s="745"/>
      <c r="G80" s="742"/>
      <c r="H80" s="742"/>
      <c r="I80" s="739"/>
      <c r="J80" s="741"/>
    </row>
    <row r="81" spans="1:10" ht="15" customHeight="1" x14ac:dyDescent="0.2">
      <c r="A81" s="21" t="s">
        <v>323</v>
      </c>
      <c r="B81" s="743"/>
      <c r="C81" s="22" t="s">
        <v>460</v>
      </c>
      <c r="D81" s="328">
        <v>145</v>
      </c>
      <c r="E81" s="20"/>
      <c r="F81" s="745"/>
      <c r="G81" s="742"/>
      <c r="H81" s="742"/>
      <c r="I81" s="739"/>
      <c r="J81" s="741"/>
    </row>
    <row r="82" spans="1:10" ht="15" customHeight="1" x14ac:dyDescent="0.2">
      <c r="A82" s="21" t="s">
        <v>323</v>
      </c>
      <c r="B82" s="743"/>
      <c r="C82" s="22" t="s">
        <v>460</v>
      </c>
      <c r="D82" s="328">
        <v>150</v>
      </c>
      <c r="E82" s="19"/>
      <c r="F82" s="745"/>
      <c r="G82" s="742"/>
      <c r="H82" s="742"/>
      <c r="I82" s="739"/>
      <c r="J82" s="741"/>
    </row>
    <row r="83" spans="1:10" ht="15" customHeight="1" x14ac:dyDescent="0.2">
      <c r="A83" s="21" t="s">
        <v>323</v>
      </c>
      <c r="B83" s="743"/>
      <c r="C83" s="22" t="s">
        <v>460</v>
      </c>
      <c r="D83" s="328">
        <v>155</v>
      </c>
      <c r="E83" s="20"/>
      <c r="F83" s="745"/>
      <c r="G83" s="742"/>
      <c r="H83" s="742"/>
      <c r="I83" s="739"/>
      <c r="J83" s="741"/>
    </row>
    <row r="84" spans="1:10" ht="15" customHeight="1" x14ac:dyDescent="0.2">
      <c r="A84" s="21" t="s">
        <v>323</v>
      </c>
      <c r="B84" s="743"/>
      <c r="C84" s="22" t="s">
        <v>460</v>
      </c>
      <c r="D84" s="328">
        <v>160</v>
      </c>
      <c r="E84" s="20"/>
      <c r="F84" s="745"/>
      <c r="G84" s="742"/>
      <c r="H84" s="742"/>
      <c r="I84" s="739"/>
      <c r="J84" s="741"/>
    </row>
    <row r="85" spans="1:10" ht="15" customHeight="1" x14ac:dyDescent="0.2">
      <c r="A85" s="21" t="s">
        <v>323</v>
      </c>
      <c r="B85" s="743"/>
      <c r="C85" s="22" t="s">
        <v>460</v>
      </c>
      <c r="D85" s="328">
        <v>165</v>
      </c>
      <c r="E85" s="20"/>
      <c r="F85" s="745"/>
      <c r="G85" s="742"/>
      <c r="H85" s="742"/>
      <c r="I85" s="739"/>
      <c r="J85" s="741"/>
    </row>
    <row r="86" spans="1:10" ht="15" customHeight="1" x14ac:dyDescent="0.2">
      <c r="A86" s="21" t="s">
        <v>323</v>
      </c>
      <c r="B86" s="743"/>
      <c r="C86" s="22" t="s">
        <v>460</v>
      </c>
      <c r="D86" s="328">
        <v>170</v>
      </c>
      <c r="E86" s="20"/>
      <c r="F86" s="745"/>
      <c r="G86" s="742"/>
      <c r="H86" s="742"/>
      <c r="I86" s="739"/>
      <c r="J86" s="741"/>
    </row>
    <row r="87" spans="1:10" ht="15" customHeight="1" x14ac:dyDescent="0.2">
      <c r="A87" s="21"/>
      <c r="B87" s="322"/>
      <c r="C87" s="22"/>
      <c r="D87" s="328"/>
      <c r="E87" s="10"/>
      <c r="F87" s="28"/>
      <c r="G87" s="86"/>
      <c r="H87" s="86"/>
      <c r="I87" s="85"/>
      <c r="J87" s="84"/>
    </row>
    <row r="88" spans="1:10" ht="15" customHeight="1" x14ac:dyDescent="0.2">
      <c r="A88" s="21" t="s">
        <v>27</v>
      </c>
      <c r="B88" s="743" t="s">
        <v>228</v>
      </c>
      <c r="C88" s="22" t="s">
        <v>459</v>
      </c>
      <c r="D88" s="328">
        <v>120</v>
      </c>
      <c r="E88" s="20"/>
      <c r="F88" s="745">
        <f>SUM(E88:E98)</f>
        <v>0</v>
      </c>
      <c r="G88" s="742">
        <f>ROUND(J88*0.6,2)</f>
        <v>2400</v>
      </c>
      <c r="H88" s="742">
        <f>F88*G88</f>
        <v>0</v>
      </c>
      <c r="I88" s="739">
        <f>F88*G88</f>
        <v>0</v>
      </c>
      <c r="J88" s="741">
        <v>4000</v>
      </c>
    </row>
    <row r="89" spans="1:10" ht="15" customHeight="1" x14ac:dyDescent="0.2">
      <c r="A89" s="21" t="s">
        <v>27</v>
      </c>
      <c r="B89" s="743"/>
      <c r="C89" s="22" t="s">
        <v>459</v>
      </c>
      <c r="D89" s="328">
        <v>125</v>
      </c>
      <c r="E89" s="19"/>
      <c r="F89" s="745"/>
      <c r="G89" s="742"/>
      <c r="H89" s="742"/>
      <c r="I89" s="739"/>
      <c r="J89" s="741"/>
    </row>
    <row r="90" spans="1:10" ht="15" customHeight="1" x14ac:dyDescent="0.2">
      <c r="A90" s="21" t="s">
        <v>27</v>
      </c>
      <c r="B90" s="743"/>
      <c r="C90" s="22" t="s">
        <v>459</v>
      </c>
      <c r="D90" s="328">
        <v>130</v>
      </c>
      <c r="E90" s="20"/>
      <c r="F90" s="745"/>
      <c r="G90" s="742"/>
      <c r="H90" s="742"/>
      <c r="I90" s="739"/>
      <c r="J90" s="741"/>
    </row>
    <row r="91" spans="1:10" ht="15" customHeight="1" x14ac:dyDescent="0.2">
      <c r="A91" s="21" t="s">
        <v>27</v>
      </c>
      <c r="B91" s="743"/>
      <c r="C91" s="22" t="s">
        <v>459</v>
      </c>
      <c r="D91" s="328">
        <v>135</v>
      </c>
      <c r="E91" s="20"/>
      <c r="F91" s="745"/>
      <c r="G91" s="742"/>
      <c r="H91" s="742"/>
      <c r="I91" s="739"/>
      <c r="J91" s="741"/>
    </row>
    <row r="92" spans="1:10" ht="15" customHeight="1" x14ac:dyDescent="0.2">
      <c r="A92" s="21" t="s">
        <v>27</v>
      </c>
      <c r="B92" s="743"/>
      <c r="C92" s="22" t="s">
        <v>459</v>
      </c>
      <c r="D92" s="328">
        <v>140</v>
      </c>
      <c r="E92" s="20"/>
      <c r="F92" s="745"/>
      <c r="G92" s="742"/>
      <c r="H92" s="742"/>
      <c r="I92" s="739"/>
      <c r="J92" s="741"/>
    </row>
    <row r="93" spans="1:10" ht="15" customHeight="1" x14ac:dyDescent="0.2">
      <c r="A93" s="21" t="s">
        <v>27</v>
      </c>
      <c r="B93" s="743"/>
      <c r="C93" s="22" t="s">
        <v>459</v>
      </c>
      <c r="D93" s="328">
        <v>145</v>
      </c>
      <c r="E93" s="20"/>
      <c r="F93" s="745"/>
      <c r="G93" s="742"/>
      <c r="H93" s="742"/>
      <c r="I93" s="739"/>
      <c r="J93" s="741"/>
    </row>
    <row r="94" spans="1:10" ht="15" customHeight="1" x14ac:dyDescent="0.2">
      <c r="A94" s="21" t="s">
        <v>27</v>
      </c>
      <c r="B94" s="743"/>
      <c r="C94" s="22" t="s">
        <v>459</v>
      </c>
      <c r="D94" s="328">
        <v>150</v>
      </c>
      <c r="E94" s="19"/>
      <c r="F94" s="745"/>
      <c r="G94" s="742"/>
      <c r="H94" s="742"/>
      <c r="I94" s="739"/>
      <c r="J94" s="741"/>
    </row>
    <row r="95" spans="1:10" ht="15" customHeight="1" x14ac:dyDescent="0.2">
      <c r="A95" s="21" t="s">
        <v>27</v>
      </c>
      <c r="B95" s="743"/>
      <c r="C95" s="22" t="s">
        <v>459</v>
      </c>
      <c r="D95" s="328">
        <v>155</v>
      </c>
      <c r="E95" s="20"/>
      <c r="F95" s="745"/>
      <c r="G95" s="742"/>
      <c r="H95" s="742"/>
      <c r="I95" s="739"/>
      <c r="J95" s="741"/>
    </row>
    <row r="96" spans="1:10" ht="15" customHeight="1" x14ac:dyDescent="0.2">
      <c r="A96" s="21" t="s">
        <v>27</v>
      </c>
      <c r="B96" s="743"/>
      <c r="C96" s="22" t="s">
        <v>459</v>
      </c>
      <c r="D96" s="328">
        <v>160</v>
      </c>
      <c r="E96" s="20"/>
      <c r="F96" s="745"/>
      <c r="G96" s="742"/>
      <c r="H96" s="742"/>
      <c r="I96" s="739"/>
      <c r="J96" s="741"/>
    </row>
    <row r="97" spans="1:10" ht="15" customHeight="1" x14ac:dyDescent="0.2">
      <c r="A97" s="21" t="s">
        <v>27</v>
      </c>
      <c r="B97" s="743"/>
      <c r="C97" s="22" t="s">
        <v>459</v>
      </c>
      <c r="D97" s="328">
        <v>165</v>
      </c>
      <c r="E97" s="20"/>
      <c r="F97" s="745"/>
      <c r="G97" s="742"/>
      <c r="H97" s="742"/>
      <c r="I97" s="739"/>
      <c r="J97" s="741"/>
    </row>
    <row r="98" spans="1:10" ht="15" customHeight="1" x14ac:dyDescent="0.2">
      <c r="A98" s="21" t="s">
        <v>27</v>
      </c>
      <c r="B98" s="743"/>
      <c r="C98" s="22" t="s">
        <v>459</v>
      </c>
      <c r="D98" s="328">
        <v>170</v>
      </c>
      <c r="E98" s="20"/>
      <c r="F98" s="745"/>
      <c r="G98" s="742"/>
      <c r="H98" s="742"/>
      <c r="I98" s="739"/>
      <c r="J98" s="741"/>
    </row>
    <row r="99" spans="1:10" x14ac:dyDescent="0.2">
      <c r="A99" s="57"/>
      <c r="B99" s="16"/>
      <c r="C99" s="16"/>
      <c r="D99" s="328"/>
      <c r="E99" s="20"/>
      <c r="F99" s="80"/>
      <c r="G99" s="88"/>
      <c r="H99" s="88"/>
      <c r="I99" s="87"/>
      <c r="J99" s="216"/>
    </row>
    <row r="100" spans="1:10" x14ac:dyDescent="0.2">
      <c r="A100" s="194" t="s">
        <v>25</v>
      </c>
      <c r="B100" s="195"/>
      <c r="C100" s="196"/>
      <c r="D100" s="331"/>
      <c r="E100" s="195"/>
      <c r="F100" s="217"/>
      <c r="G100" s="218"/>
      <c r="H100" s="219"/>
      <c r="I100" s="219"/>
      <c r="J100" s="220"/>
    </row>
    <row r="101" spans="1:10" s="1" customFormat="1" ht="15" customHeight="1" x14ac:dyDescent="0.2">
      <c r="A101" s="21" t="s">
        <v>28</v>
      </c>
      <c r="B101" s="743" t="s">
        <v>228</v>
      </c>
      <c r="C101" s="83" t="s">
        <v>604</v>
      </c>
      <c r="D101" s="328" t="s">
        <v>94</v>
      </c>
      <c r="E101" s="10"/>
      <c r="F101" s="740">
        <f>SUM(E101:E110)</f>
        <v>0</v>
      </c>
      <c r="G101" s="742">
        <f>ROUND(J101*0.6,2)</f>
        <v>2280</v>
      </c>
      <c r="H101" s="742">
        <f>F101*G101</f>
        <v>0</v>
      </c>
      <c r="I101" s="739">
        <f>F101*J101</f>
        <v>0</v>
      </c>
      <c r="J101" s="741">
        <v>3800</v>
      </c>
    </row>
    <row r="102" spans="1:10" s="1" customFormat="1" ht="15" customHeight="1" x14ac:dyDescent="0.2">
      <c r="A102" s="21" t="s">
        <v>28</v>
      </c>
      <c r="B102" s="743"/>
      <c r="C102" s="83" t="s">
        <v>604</v>
      </c>
      <c r="D102" s="328" t="s">
        <v>133</v>
      </c>
      <c r="E102" s="10"/>
      <c r="F102" s="740"/>
      <c r="G102" s="742"/>
      <c r="H102" s="742"/>
      <c r="I102" s="739"/>
      <c r="J102" s="741"/>
    </row>
    <row r="103" spans="1:10" s="1" customFormat="1" ht="15" customHeight="1" x14ac:dyDescent="0.2">
      <c r="A103" s="21" t="s">
        <v>28</v>
      </c>
      <c r="B103" s="743"/>
      <c r="C103" s="83" t="s">
        <v>604</v>
      </c>
      <c r="D103" s="328" t="s">
        <v>95</v>
      </c>
      <c r="E103" s="10"/>
      <c r="F103" s="740"/>
      <c r="G103" s="742"/>
      <c r="H103" s="742"/>
      <c r="I103" s="739"/>
      <c r="J103" s="741"/>
    </row>
    <row r="104" spans="1:10" s="1" customFormat="1" ht="15" customHeight="1" x14ac:dyDescent="0.2">
      <c r="A104" s="21" t="s">
        <v>28</v>
      </c>
      <c r="B104" s="743"/>
      <c r="C104" s="83" t="s">
        <v>604</v>
      </c>
      <c r="D104" s="328" t="s">
        <v>134</v>
      </c>
      <c r="E104" s="10"/>
      <c r="F104" s="740"/>
      <c r="G104" s="742"/>
      <c r="H104" s="742"/>
      <c r="I104" s="739"/>
      <c r="J104" s="741"/>
    </row>
    <row r="105" spans="1:10" s="1" customFormat="1" ht="15" customHeight="1" x14ac:dyDescent="0.2">
      <c r="A105" s="21" t="s">
        <v>28</v>
      </c>
      <c r="B105" s="743"/>
      <c r="C105" s="83" t="s">
        <v>604</v>
      </c>
      <c r="D105" s="328" t="s">
        <v>96</v>
      </c>
      <c r="E105" s="10"/>
      <c r="F105" s="740"/>
      <c r="G105" s="742"/>
      <c r="H105" s="742"/>
      <c r="I105" s="739"/>
      <c r="J105" s="741"/>
    </row>
    <row r="106" spans="1:10" s="1" customFormat="1" ht="15" customHeight="1" x14ac:dyDescent="0.2">
      <c r="A106" s="21" t="s">
        <v>28</v>
      </c>
      <c r="B106" s="743"/>
      <c r="C106" s="83" t="s">
        <v>604</v>
      </c>
      <c r="D106" s="328" t="s">
        <v>135</v>
      </c>
      <c r="E106" s="10"/>
      <c r="F106" s="740"/>
      <c r="G106" s="742"/>
      <c r="H106" s="742"/>
      <c r="I106" s="739"/>
      <c r="J106" s="741"/>
    </row>
    <row r="107" spans="1:10" s="1" customFormat="1" ht="15" customHeight="1" x14ac:dyDescent="0.2">
      <c r="A107" s="21" t="s">
        <v>28</v>
      </c>
      <c r="B107" s="743"/>
      <c r="C107" s="83" t="s">
        <v>604</v>
      </c>
      <c r="D107" s="328" t="s">
        <v>136</v>
      </c>
      <c r="E107" s="10"/>
      <c r="F107" s="740"/>
      <c r="G107" s="742"/>
      <c r="H107" s="742"/>
      <c r="I107" s="739"/>
      <c r="J107" s="741"/>
    </row>
    <row r="108" spans="1:10" ht="15" customHeight="1" x14ac:dyDescent="0.2">
      <c r="A108" s="21" t="s">
        <v>28</v>
      </c>
      <c r="B108" s="743"/>
      <c r="C108" s="83" t="s">
        <v>604</v>
      </c>
      <c r="D108" s="328" t="s">
        <v>137</v>
      </c>
      <c r="E108" s="10"/>
      <c r="F108" s="740"/>
      <c r="G108" s="742"/>
      <c r="H108" s="742"/>
      <c r="I108" s="739"/>
      <c r="J108" s="741"/>
    </row>
    <row r="109" spans="1:10" s="1" customFormat="1" ht="15" customHeight="1" x14ac:dyDescent="0.2">
      <c r="A109" s="21" t="s">
        <v>28</v>
      </c>
      <c r="B109" s="743"/>
      <c r="C109" s="83" t="s">
        <v>604</v>
      </c>
      <c r="D109" s="328" t="s">
        <v>138</v>
      </c>
      <c r="E109" s="10"/>
      <c r="F109" s="740"/>
      <c r="G109" s="742"/>
      <c r="H109" s="742"/>
      <c r="I109" s="739"/>
      <c r="J109" s="741"/>
    </row>
    <row r="110" spans="1:10" s="1" customFormat="1" ht="15" customHeight="1" x14ac:dyDescent="0.2">
      <c r="A110" s="21" t="s">
        <v>28</v>
      </c>
      <c r="B110" s="743"/>
      <c r="C110" s="83" t="s">
        <v>604</v>
      </c>
      <c r="D110" s="328" t="s">
        <v>139</v>
      </c>
      <c r="E110" s="10"/>
      <c r="F110" s="740"/>
      <c r="G110" s="742"/>
      <c r="H110" s="742"/>
      <c r="I110" s="739"/>
      <c r="J110" s="741"/>
    </row>
    <row r="111" spans="1:10" s="1" customFormat="1" x14ac:dyDescent="0.2">
      <c r="A111" s="57"/>
      <c r="B111" s="16"/>
      <c r="C111" s="16"/>
      <c r="D111" s="328"/>
      <c r="E111" s="10"/>
      <c r="F111" s="28"/>
      <c r="G111" s="88"/>
      <c r="H111" s="88"/>
      <c r="I111" s="87"/>
      <c r="J111" s="216"/>
    </row>
    <row r="112" spans="1:10" s="1" customFormat="1" ht="15" customHeight="1" x14ac:dyDescent="0.2">
      <c r="A112" s="21" t="s">
        <v>29</v>
      </c>
      <c r="B112" s="743" t="s">
        <v>652</v>
      </c>
      <c r="C112" s="83" t="s">
        <v>605</v>
      </c>
      <c r="D112" s="328" t="s">
        <v>94</v>
      </c>
      <c r="E112" s="10"/>
      <c r="F112" s="740">
        <f>SUM(E112:E121)</f>
        <v>0</v>
      </c>
      <c r="G112" s="742">
        <f>ROUND(J112*0.6,2)</f>
        <v>1680</v>
      </c>
      <c r="H112" s="742">
        <f>F112*G112</f>
        <v>0</v>
      </c>
      <c r="I112" s="739">
        <f>F112*J112</f>
        <v>0</v>
      </c>
      <c r="J112" s="741">
        <v>2800</v>
      </c>
    </row>
    <row r="113" spans="1:10" s="1" customFormat="1" ht="15" customHeight="1" x14ac:dyDescent="0.2">
      <c r="A113" s="21" t="s">
        <v>29</v>
      </c>
      <c r="B113" s="743"/>
      <c r="C113" s="83" t="s">
        <v>605</v>
      </c>
      <c r="D113" s="328" t="s">
        <v>133</v>
      </c>
      <c r="E113" s="10"/>
      <c r="F113" s="740"/>
      <c r="G113" s="742"/>
      <c r="H113" s="742"/>
      <c r="I113" s="739"/>
      <c r="J113" s="741"/>
    </row>
    <row r="114" spans="1:10" s="1" customFormat="1" ht="15" customHeight="1" x14ac:dyDescent="0.2">
      <c r="A114" s="21" t="s">
        <v>29</v>
      </c>
      <c r="B114" s="743"/>
      <c r="C114" s="83" t="s">
        <v>605</v>
      </c>
      <c r="D114" s="328" t="s">
        <v>95</v>
      </c>
      <c r="E114" s="10"/>
      <c r="F114" s="740"/>
      <c r="G114" s="742"/>
      <c r="H114" s="742"/>
      <c r="I114" s="739"/>
      <c r="J114" s="741"/>
    </row>
    <row r="115" spans="1:10" ht="15" customHeight="1" x14ac:dyDescent="0.2">
      <c r="A115" s="21" t="s">
        <v>29</v>
      </c>
      <c r="B115" s="743"/>
      <c r="C115" s="83" t="s">
        <v>605</v>
      </c>
      <c r="D115" s="328" t="s">
        <v>134</v>
      </c>
      <c r="E115" s="10"/>
      <c r="F115" s="740"/>
      <c r="G115" s="742"/>
      <c r="H115" s="742"/>
      <c r="I115" s="739"/>
      <c r="J115" s="741"/>
    </row>
    <row r="116" spans="1:10" s="1" customFormat="1" ht="15" customHeight="1" x14ac:dyDescent="0.2">
      <c r="A116" s="21" t="s">
        <v>29</v>
      </c>
      <c r="B116" s="743"/>
      <c r="C116" s="83" t="s">
        <v>605</v>
      </c>
      <c r="D116" s="328" t="s">
        <v>96</v>
      </c>
      <c r="E116" s="10"/>
      <c r="F116" s="740"/>
      <c r="G116" s="742"/>
      <c r="H116" s="742"/>
      <c r="I116" s="739"/>
      <c r="J116" s="741"/>
    </row>
    <row r="117" spans="1:10" s="1" customFormat="1" ht="15" customHeight="1" x14ac:dyDescent="0.2">
      <c r="A117" s="21" t="s">
        <v>29</v>
      </c>
      <c r="B117" s="743"/>
      <c r="C117" s="83" t="s">
        <v>605</v>
      </c>
      <c r="D117" s="328" t="s">
        <v>135</v>
      </c>
      <c r="E117" s="10"/>
      <c r="F117" s="740"/>
      <c r="G117" s="742"/>
      <c r="H117" s="742"/>
      <c r="I117" s="739"/>
      <c r="J117" s="741"/>
    </row>
    <row r="118" spans="1:10" s="1" customFormat="1" ht="15" customHeight="1" x14ac:dyDescent="0.2">
      <c r="A118" s="21" t="s">
        <v>29</v>
      </c>
      <c r="B118" s="743"/>
      <c r="C118" s="83" t="s">
        <v>605</v>
      </c>
      <c r="D118" s="328" t="s">
        <v>136</v>
      </c>
      <c r="E118" s="10"/>
      <c r="F118" s="740"/>
      <c r="G118" s="742"/>
      <c r="H118" s="742"/>
      <c r="I118" s="739"/>
      <c r="J118" s="741"/>
    </row>
    <row r="119" spans="1:10" s="1" customFormat="1" ht="12" customHeight="1" x14ac:dyDescent="0.2">
      <c r="A119" s="21" t="s">
        <v>29</v>
      </c>
      <c r="B119" s="743"/>
      <c r="C119" s="83" t="s">
        <v>605</v>
      </c>
      <c r="D119" s="328" t="s">
        <v>137</v>
      </c>
      <c r="E119" s="10"/>
      <c r="F119" s="740"/>
      <c r="G119" s="742"/>
      <c r="H119" s="742"/>
      <c r="I119" s="739"/>
      <c r="J119" s="741"/>
    </row>
    <row r="120" spans="1:10" s="1" customFormat="1" ht="15" customHeight="1" x14ac:dyDescent="0.2">
      <c r="A120" s="21" t="s">
        <v>29</v>
      </c>
      <c r="B120" s="743"/>
      <c r="C120" s="83" t="s">
        <v>605</v>
      </c>
      <c r="D120" s="328" t="s">
        <v>138</v>
      </c>
      <c r="E120" s="10"/>
      <c r="F120" s="740"/>
      <c r="G120" s="742"/>
      <c r="H120" s="742"/>
      <c r="I120" s="739"/>
      <c r="J120" s="741"/>
    </row>
    <row r="121" spans="1:10" s="1" customFormat="1" ht="15" customHeight="1" x14ac:dyDescent="0.2">
      <c r="A121" s="21" t="s">
        <v>29</v>
      </c>
      <c r="B121" s="743"/>
      <c r="C121" s="83" t="s">
        <v>605</v>
      </c>
      <c r="D121" s="328" t="s">
        <v>139</v>
      </c>
      <c r="E121" s="10"/>
      <c r="F121" s="740"/>
      <c r="G121" s="742"/>
      <c r="H121" s="742"/>
      <c r="I121" s="739"/>
      <c r="J121" s="741"/>
    </row>
    <row r="122" spans="1:10" s="1" customFormat="1" x14ac:dyDescent="0.2">
      <c r="A122" s="57"/>
      <c r="B122" s="16"/>
      <c r="C122" s="16"/>
      <c r="D122" s="328"/>
      <c r="E122" s="10"/>
      <c r="F122" s="28"/>
      <c r="G122" s="88"/>
      <c r="H122" s="88"/>
      <c r="I122" s="87"/>
      <c r="J122" s="216"/>
    </row>
    <row r="123" spans="1:10" s="1" customFormat="1" ht="15" customHeight="1" x14ac:dyDescent="0.2">
      <c r="A123" s="21" t="s">
        <v>30</v>
      </c>
      <c r="B123" s="743" t="s">
        <v>229</v>
      </c>
      <c r="C123" s="83" t="s">
        <v>606</v>
      </c>
      <c r="D123" s="328" t="s">
        <v>94</v>
      </c>
      <c r="E123" s="10"/>
      <c r="F123" s="740">
        <f>SUM(E123:E132)</f>
        <v>0</v>
      </c>
      <c r="G123" s="742">
        <f>ROUND(J123*0.6,2)</f>
        <v>1200</v>
      </c>
      <c r="H123" s="742">
        <f>F123*G123</f>
        <v>0</v>
      </c>
      <c r="I123" s="739">
        <f>F123*G123</f>
        <v>0</v>
      </c>
      <c r="J123" s="741">
        <v>2000</v>
      </c>
    </row>
    <row r="124" spans="1:10" s="1" customFormat="1" ht="15" customHeight="1" x14ac:dyDescent="0.2">
      <c r="A124" s="21" t="s">
        <v>30</v>
      </c>
      <c r="B124" s="743"/>
      <c r="C124" s="83" t="s">
        <v>606</v>
      </c>
      <c r="D124" s="328" t="s">
        <v>133</v>
      </c>
      <c r="E124" s="10"/>
      <c r="F124" s="740"/>
      <c r="G124" s="742"/>
      <c r="H124" s="742"/>
      <c r="I124" s="739"/>
      <c r="J124" s="741"/>
    </row>
    <row r="125" spans="1:10" s="1" customFormat="1" ht="15" customHeight="1" x14ac:dyDescent="0.2">
      <c r="A125" s="21" t="s">
        <v>30</v>
      </c>
      <c r="B125" s="743"/>
      <c r="C125" s="83" t="s">
        <v>606</v>
      </c>
      <c r="D125" s="328" t="s">
        <v>95</v>
      </c>
      <c r="E125" s="10"/>
      <c r="F125" s="740"/>
      <c r="G125" s="742"/>
      <c r="H125" s="742"/>
      <c r="I125" s="739"/>
      <c r="J125" s="741"/>
    </row>
    <row r="126" spans="1:10" s="1" customFormat="1" ht="15" customHeight="1" x14ac:dyDescent="0.2">
      <c r="A126" s="21" t="s">
        <v>30</v>
      </c>
      <c r="B126" s="743"/>
      <c r="C126" s="83" t="s">
        <v>606</v>
      </c>
      <c r="D126" s="328" t="s">
        <v>134</v>
      </c>
      <c r="E126" s="10"/>
      <c r="F126" s="740"/>
      <c r="G126" s="742"/>
      <c r="H126" s="742"/>
      <c r="I126" s="739"/>
      <c r="J126" s="741"/>
    </row>
    <row r="127" spans="1:10" s="1" customFormat="1" ht="15" customHeight="1" x14ac:dyDescent="0.2">
      <c r="A127" s="21" t="s">
        <v>30</v>
      </c>
      <c r="B127" s="743"/>
      <c r="C127" s="83" t="s">
        <v>606</v>
      </c>
      <c r="D127" s="328" t="s">
        <v>96</v>
      </c>
      <c r="E127" s="10"/>
      <c r="F127" s="740"/>
      <c r="G127" s="742"/>
      <c r="H127" s="742"/>
      <c r="I127" s="739"/>
      <c r="J127" s="741"/>
    </row>
    <row r="128" spans="1:10" s="1" customFormat="1" ht="15" customHeight="1" x14ac:dyDescent="0.2">
      <c r="A128" s="21" t="s">
        <v>30</v>
      </c>
      <c r="B128" s="743"/>
      <c r="C128" s="83" t="s">
        <v>606</v>
      </c>
      <c r="D128" s="328" t="s">
        <v>135</v>
      </c>
      <c r="E128" s="10"/>
      <c r="F128" s="740"/>
      <c r="G128" s="742"/>
      <c r="H128" s="742"/>
      <c r="I128" s="739"/>
      <c r="J128" s="741"/>
    </row>
    <row r="129" spans="1:10" s="1" customFormat="1" ht="15" customHeight="1" x14ac:dyDescent="0.2">
      <c r="A129" s="21" t="s">
        <v>30</v>
      </c>
      <c r="B129" s="743"/>
      <c r="C129" s="83" t="s">
        <v>606</v>
      </c>
      <c r="D129" s="328" t="s">
        <v>136</v>
      </c>
      <c r="E129" s="10"/>
      <c r="F129" s="740"/>
      <c r="G129" s="742"/>
      <c r="H129" s="742"/>
      <c r="I129" s="739"/>
      <c r="J129" s="741"/>
    </row>
    <row r="130" spans="1:10" s="1" customFormat="1" ht="15" customHeight="1" x14ac:dyDescent="0.2">
      <c r="A130" s="21" t="s">
        <v>30</v>
      </c>
      <c r="B130" s="743"/>
      <c r="C130" s="83" t="s">
        <v>606</v>
      </c>
      <c r="D130" s="328" t="s">
        <v>137</v>
      </c>
      <c r="E130" s="10"/>
      <c r="F130" s="740"/>
      <c r="G130" s="742"/>
      <c r="H130" s="742"/>
      <c r="I130" s="739"/>
      <c r="J130" s="741"/>
    </row>
    <row r="131" spans="1:10" s="1" customFormat="1" ht="15" customHeight="1" x14ac:dyDescent="0.2">
      <c r="A131" s="21" t="s">
        <v>30</v>
      </c>
      <c r="B131" s="743"/>
      <c r="C131" s="83" t="s">
        <v>606</v>
      </c>
      <c r="D131" s="328" t="s">
        <v>138</v>
      </c>
      <c r="E131" s="10"/>
      <c r="F131" s="740"/>
      <c r="G131" s="742"/>
      <c r="H131" s="742"/>
      <c r="I131" s="739"/>
      <c r="J131" s="741"/>
    </row>
    <row r="132" spans="1:10" s="1" customFormat="1" ht="15" customHeight="1" x14ac:dyDescent="0.2">
      <c r="A132" s="21" t="s">
        <v>30</v>
      </c>
      <c r="B132" s="743"/>
      <c r="C132" s="83" t="s">
        <v>606</v>
      </c>
      <c r="D132" s="328" t="s">
        <v>139</v>
      </c>
      <c r="E132" s="10"/>
      <c r="F132" s="740"/>
      <c r="G132" s="742"/>
      <c r="H132" s="742"/>
      <c r="I132" s="739"/>
      <c r="J132" s="741"/>
    </row>
    <row r="133" spans="1:10" x14ac:dyDescent="0.2">
      <c r="A133" s="194" t="s">
        <v>2</v>
      </c>
      <c r="B133" s="195"/>
      <c r="C133" s="196"/>
      <c r="D133" s="331"/>
      <c r="E133" s="195"/>
      <c r="F133" s="221"/>
      <c r="G133" s="222"/>
      <c r="H133" s="223"/>
      <c r="I133" s="223"/>
      <c r="J133" s="224"/>
    </row>
    <row r="134" spans="1:10" x14ac:dyDescent="0.2">
      <c r="A134" s="21" t="s">
        <v>31</v>
      </c>
      <c r="B134" s="322" t="s">
        <v>230</v>
      </c>
      <c r="C134" s="225" t="s">
        <v>661</v>
      </c>
      <c r="D134" s="329" t="s">
        <v>53</v>
      </c>
      <c r="E134" s="10"/>
      <c r="F134" s="28">
        <f>E134</f>
        <v>0</v>
      </c>
      <c r="G134" s="88">
        <f>ROUND(J134*0.6,2)</f>
        <v>3780</v>
      </c>
      <c r="H134" s="88">
        <f>F134*G134</f>
        <v>0</v>
      </c>
      <c r="I134" s="87">
        <f>F134*G134</f>
        <v>0</v>
      </c>
      <c r="J134" s="84">
        <v>6300</v>
      </c>
    </row>
    <row r="135" spans="1:10" x14ac:dyDescent="0.2">
      <c r="A135" s="57"/>
      <c r="B135" s="16"/>
      <c r="C135" s="16"/>
      <c r="D135" s="328"/>
      <c r="E135" s="10"/>
      <c r="F135" s="28"/>
      <c r="G135" s="88"/>
      <c r="H135" s="88"/>
      <c r="I135" s="87"/>
      <c r="J135" s="216"/>
    </row>
    <row r="136" spans="1:10" ht="15" customHeight="1" x14ac:dyDescent="0.2">
      <c r="A136" s="21" t="s">
        <v>32</v>
      </c>
      <c r="B136" s="743" t="s">
        <v>230</v>
      </c>
      <c r="C136" s="83" t="s">
        <v>659</v>
      </c>
      <c r="D136" s="328" t="s">
        <v>95</v>
      </c>
      <c r="E136" s="10"/>
      <c r="F136" s="740">
        <f>SUM(E136:E143)</f>
        <v>0</v>
      </c>
      <c r="G136" s="742">
        <f>ROUND(J136*0.6,2)</f>
        <v>2670</v>
      </c>
      <c r="H136" s="742">
        <f>F136*G136</f>
        <v>0</v>
      </c>
      <c r="I136" s="739">
        <f>F136*G136</f>
        <v>0</v>
      </c>
      <c r="J136" s="741">
        <v>4450</v>
      </c>
    </row>
    <row r="137" spans="1:10" ht="15" customHeight="1" x14ac:dyDescent="0.2">
      <c r="A137" s="21" t="s">
        <v>32</v>
      </c>
      <c r="B137" s="743"/>
      <c r="C137" s="83" t="s">
        <v>659</v>
      </c>
      <c r="D137" s="328" t="s">
        <v>134</v>
      </c>
      <c r="E137" s="10"/>
      <c r="F137" s="740"/>
      <c r="G137" s="742"/>
      <c r="H137" s="742"/>
      <c r="I137" s="739"/>
      <c r="J137" s="741"/>
    </row>
    <row r="138" spans="1:10" ht="15" customHeight="1" x14ac:dyDescent="0.2">
      <c r="A138" s="21" t="s">
        <v>32</v>
      </c>
      <c r="B138" s="743"/>
      <c r="C138" s="83" t="s">
        <v>659</v>
      </c>
      <c r="D138" s="328" t="s">
        <v>96</v>
      </c>
      <c r="E138" s="10"/>
      <c r="F138" s="740"/>
      <c r="G138" s="742"/>
      <c r="H138" s="742"/>
      <c r="I138" s="739"/>
      <c r="J138" s="741"/>
    </row>
    <row r="139" spans="1:10" ht="15" customHeight="1" x14ac:dyDescent="0.2">
      <c r="A139" s="21" t="s">
        <v>32</v>
      </c>
      <c r="B139" s="743"/>
      <c r="C139" s="83" t="s">
        <v>659</v>
      </c>
      <c r="D139" s="328" t="s">
        <v>135</v>
      </c>
      <c r="E139" s="10"/>
      <c r="F139" s="740"/>
      <c r="G139" s="742"/>
      <c r="H139" s="742"/>
      <c r="I139" s="739"/>
      <c r="J139" s="741"/>
    </row>
    <row r="140" spans="1:10" ht="15" customHeight="1" x14ac:dyDescent="0.2">
      <c r="A140" s="21" t="s">
        <v>32</v>
      </c>
      <c r="B140" s="743"/>
      <c r="C140" s="83" t="s">
        <v>659</v>
      </c>
      <c r="D140" s="328" t="s">
        <v>136</v>
      </c>
      <c r="E140" s="10"/>
      <c r="F140" s="740"/>
      <c r="G140" s="742"/>
      <c r="H140" s="742"/>
      <c r="I140" s="739"/>
      <c r="J140" s="741"/>
    </row>
    <row r="141" spans="1:10" ht="15" customHeight="1" x14ac:dyDescent="0.2">
      <c r="A141" s="21" t="s">
        <v>32</v>
      </c>
      <c r="B141" s="743"/>
      <c r="C141" s="83" t="s">
        <v>659</v>
      </c>
      <c r="D141" s="328" t="s">
        <v>137</v>
      </c>
      <c r="E141" s="10"/>
      <c r="F141" s="740"/>
      <c r="G141" s="742"/>
      <c r="H141" s="742"/>
      <c r="I141" s="739"/>
      <c r="J141" s="741"/>
    </row>
    <row r="142" spans="1:10" ht="15" customHeight="1" x14ac:dyDescent="0.2">
      <c r="A142" s="21" t="s">
        <v>32</v>
      </c>
      <c r="B142" s="743"/>
      <c r="C142" s="83" t="s">
        <v>659</v>
      </c>
      <c r="D142" s="328" t="s">
        <v>138</v>
      </c>
      <c r="E142" s="10"/>
      <c r="F142" s="740"/>
      <c r="G142" s="742"/>
      <c r="H142" s="742"/>
      <c r="I142" s="739"/>
      <c r="J142" s="741"/>
    </row>
    <row r="143" spans="1:10" s="1" customFormat="1" ht="15" customHeight="1" x14ac:dyDescent="0.2">
      <c r="A143" s="21" t="s">
        <v>32</v>
      </c>
      <c r="B143" s="743"/>
      <c r="C143" s="83" t="s">
        <v>659</v>
      </c>
      <c r="D143" s="328" t="s">
        <v>139</v>
      </c>
      <c r="E143" s="10"/>
      <c r="F143" s="740"/>
      <c r="G143" s="742"/>
      <c r="H143" s="742"/>
      <c r="I143" s="739"/>
      <c r="J143" s="741"/>
    </row>
    <row r="144" spans="1:10" x14ac:dyDescent="0.2">
      <c r="A144" s="57"/>
      <c r="B144" s="10"/>
      <c r="C144" s="16"/>
      <c r="D144" s="328"/>
      <c r="E144" s="10"/>
      <c r="F144" s="28"/>
      <c r="G144" s="88"/>
      <c r="H144" s="88"/>
      <c r="I144" s="87"/>
      <c r="J144" s="216"/>
    </row>
    <row r="145" spans="1:10" s="1" customFormat="1" ht="15" customHeight="1" x14ac:dyDescent="0.2">
      <c r="A145" s="21" t="s">
        <v>288</v>
      </c>
      <c r="B145" s="743" t="s">
        <v>228</v>
      </c>
      <c r="C145" s="17" t="s">
        <v>660</v>
      </c>
      <c r="D145" s="328">
        <v>120</v>
      </c>
      <c r="E145" s="10"/>
      <c r="F145" s="740">
        <f>SUM(E145:E153)</f>
        <v>0</v>
      </c>
      <c r="G145" s="742">
        <f>ROUND(J145*0.6,2)</f>
        <v>1920</v>
      </c>
      <c r="H145" s="742">
        <f>F145*G145</f>
        <v>0</v>
      </c>
      <c r="I145" s="739">
        <f>F145*G145</f>
        <v>0</v>
      </c>
      <c r="J145" s="741">
        <v>3200</v>
      </c>
    </row>
    <row r="146" spans="1:10" s="1" customFormat="1" ht="15" customHeight="1" x14ac:dyDescent="0.2">
      <c r="A146" s="21" t="s">
        <v>288</v>
      </c>
      <c r="B146" s="743"/>
      <c r="C146" s="17" t="s">
        <v>660</v>
      </c>
      <c r="D146" s="328">
        <v>130</v>
      </c>
      <c r="E146" s="10"/>
      <c r="F146" s="740"/>
      <c r="G146" s="742"/>
      <c r="H146" s="742"/>
      <c r="I146" s="739"/>
      <c r="J146" s="741"/>
    </row>
    <row r="147" spans="1:10" s="1" customFormat="1" ht="15" customHeight="1" x14ac:dyDescent="0.2">
      <c r="A147" s="21" t="s">
        <v>288</v>
      </c>
      <c r="B147" s="743"/>
      <c r="C147" s="17" t="s">
        <v>660</v>
      </c>
      <c r="D147" s="328">
        <v>135</v>
      </c>
      <c r="E147" s="10"/>
      <c r="F147" s="740"/>
      <c r="G147" s="742"/>
      <c r="H147" s="742"/>
      <c r="I147" s="739"/>
      <c r="J147" s="741"/>
    </row>
    <row r="148" spans="1:10" s="1" customFormat="1" ht="15" customHeight="1" x14ac:dyDescent="0.2">
      <c r="A148" s="21" t="s">
        <v>288</v>
      </c>
      <c r="B148" s="743"/>
      <c r="C148" s="17" t="s">
        <v>660</v>
      </c>
      <c r="D148" s="328">
        <v>140</v>
      </c>
      <c r="E148" s="10"/>
      <c r="F148" s="740"/>
      <c r="G148" s="742"/>
      <c r="H148" s="742"/>
      <c r="I148" s="739"/>
      <c r="J148" s="741"/>
    </row>
    <row r="149" spans="1:10" s="1" customFormat="1" ht="15" customHeight="1" x14ac:dyDescent="0.2">
      <c r="A149" s="21" t="s">
        <v>288</v>
      </c>
      <c r="B149" s="743"/>
      <c r="C149" s="17" t="s">
        <v>660</v>
      </c>
      <c r="D149" s="328">
        <v>145</v>
      </c>
      <c r="E149" s="10"/>
      <c r="F149" s="740"/>
      <c r="G149" s="742"/>
      <c r="H149" s="742"/>
      <c r="I149" s="739"/>
      <c r="J149" s="741"/>
    </row>
    <row r="150" spans="1:10" s="1" customFormat="1" ht="15" customHeight="1" x14ac:dyDescent="0.2">
      <c r="A150" s="21" t="s">
        <v>288</v>
      </c>
      <c r="B150" s="743"/>
      <c r="C150" s="17" t="s">
        <v>660</v>
      </c>
      <c r="D150" s="328">
        <v>150</v>
      </c>
      <c r="E150" s="10"/>
      <c r="F150" s="740"/>
      <c r="G150" s="742"/>
      <c r="H150" s="742"/>
      <c r="I150" s="739"/>
      <c r="J150" s="741"/>
    </row>
    <row r="151" spans="1:10" s="1" customFormat="1" ht="15" customHeight="1" x14ac:dyDescent="0.2">
      <c r="A151" s="21" t="s">
        <v>288</v>
      </c>
      <c r="B151" s="743"/>
      <c r="C151" s="17" t="s">
        <v>660</v>
      </c>
      <c r="D151" s="328">
        <v>155</v>
      </c>
      <c r="E151" s="10"/>
      <c r="F151" s="740"/>
      <c r="G151" s="742"/>
      <c r="H151" s="742"/>
      <c r="I151" s="739"/>
      <c r="J151" s="741"/>
    </row>
    <row r="152" spans="1:10" ht="15" customHeight="1" x14ac:dyDescent="0.2">
      <c r="A152" s="21" t="s">
        <v>288</v>
      </c>
      <c r="B152" s="743"/>
      <c r="C152" s="17" t="s">
        <v>660</v>
      </c>
      <c r="D152" s="328">
        <v>160</v>
      </c>
      <c r="E152" s="10"/>
      <c r="F152" s="740"/>
      <c r="G152" s="742"/>
      <c r="H152" s="742"/>
      <c r="I152" s="739"/>
      <c r="J152" s="741"/>
    </row>
    <row r="153" spans="1:10" s="1" customFormat="1" ht="15" customHeight="1" x14ac:dyDescent="0.2">
      <c r="A153" s="21" t="s">
        <v>288</v>
      </c>
      <c r="B153" s="743"/>
      <c r="C153" s="17" t="s">
        <v>660</v>
      </c>
      <c r="D153" s="328">
        <v>165</v>
      </c>
      <c r="E153" s="10"/>
      <c r="F153" s="740"/>
      <c r="G153" s="742"/>
      <c r="H153" s="742"/>
      <c r="I153" s="739"/>
      <c r="J153" s="741"/>
    </row>
    <row r="154" spans="1:10" x14ac:dyDescent="0.2">
      <c r="A154" s="194" t="s">
        <v>3</v>
      </c>
      <c r="B154" s="195"/>
      <c r="C154" s="196"/>
      <c r="D154" s="331"/>
      <c r="E154" s="195"/>
      <c r="F154" s="221"/>
      <c r="G154" s="222"/>
      <c r="H154" s="223"/>
      <c r="I154" s="223"/>
      <c r="J154" s="224"/>
    </row>
    <row r="155" spans="1:10" ht="15" customHeight="1" x14ac:dyDescent="0.2">
      <c r="A155" s="21" t="s">
        <v>33</v>
      </c>
      <c r="B155" s="743" t="s">
        <v>228</v>
      </c>
      <c r="C155" s="22" t="s">
        <v>458</v>
      </c>
      <c r="D155" s="328">
        <v>100</v>
      </c>
      <c r="E155" s="10"/>
      <c r="F155" s="740">
        <f>SUM(E155:E162)</f>
        <v>0</v>
      </c>
      <c r="G155" s="742">
        <f>ROUND(J155*0.6,2)</f>
        <v>1740</v>
      </c>
      <c r="H155" s="742">
        <f>F155*G155</f>
        <v>0</v>
      </c>
      <c r="I155" s="739">
        <f>F155*G155</f>
        <v>0</v>
      </c>
      <c r="J155" s="741">
        <v>2900</v>
      </c>
    </row>
    <row r="156" spans="1:10" s="1" customFormat="1" ht="15" customHeight="1" x14ac:dyDescent="0.2">
      <c r="A156" s="21" t="s">
        <v>33</v>
      </c>
      <c r="B156" s="743"/>
      <c r="C156" s="22" t="s">
        <v>458</v>
      </c>
      <c r="D156" s="328">
        <v>105</v>
      </c>
      <c r="E156" s="10"/>
      <c r="F156" s="740"/>
      <c r="G156" s="742"/>
      <c r="H156" s="742"/>
      <c r="I156" s="739"/>
      <c r="J156" s="741"/>
    </row>
    <row r="157" spans="1:10" s="1" customFormat="1" ht="15" customHeight="1" x14ac:dyDescent="0.2">
      <c r="A157" s="21" t="s">
        <v>33</v>
      </c>
      <c r="B157" s="743"/>
      <c r="C157" s="22" t="s">
        <v>458</v>
      </c>
      <c r="D157" s="328">
        <v>110</v>
      </c>
      <c r="E157" s="10"/>
      <c r="F157" s="740"/>
      <c r="G157" s="742"/>
      <c r="H157" s="742"/>
      <c r="I157" s="739"/>
      <c r="J157" s="741"/>
    </row>
    <row r="158" spans="1:10" s="1" customFormat="1" ht="15" customHeight="1" x14ac:dyDescent="0.2">
      <c r="A158" s="21" t="s">
        <v>33</v>
      </c>
      <c r="B158" s="743"/>
      <c r="C158" s="22" t="s">
        <v>458</v>
      </c>
      <c r="D158" s="328">
        <v>115</v>
      </c>
      <c r="E158" s="10"/>
      <c r="F158" s="740"/>
      <c r="G158" s="742"/>
      <c r="H158" s="742"/>
      <c r="I158" s="739"/>
      <c r="J158" s="741"/>
    </row>
    <row r="159" spans="1:10" s="1" customFormat="1" ht="15" customHeight="1" x14ac:dyDescent="0.2">
      <c r="A159" s="21" t="s">
        <v>33</v>
      </c>
      <c r="B159" s="743"/>
      <c r="C159" s="22" t="s">
        <v>458</v>
      </c>
      <c r="D159" s="328">
        <v>120</v>
      </c>
      <c r="E159" s="10"/>
      <c r="F159" s="740"/>
      <c r="G159" s="742"/>
      <c r="H159" s="742"/>
      <c r="I159" s="739"/>
      <c r="J159" s="741"/>
    </row>
    <row r="160" spans="1:10" ht="15" customHeight="1" x14ac:dyDescent="0.2">
      <c r="A160" s="21" t="s">
        <v>33</v>
      </c>
      <c r="B160" s="743"/>
      <c r="C160" s="22" t="s">
        <v>458</v>
      </c>
      <c r="D160" s="328">
        <v>125</v>
      </c>
      <c r="E160" s="10"/>
      <c r="F160" s="740"/>
      <c r="G160" s="742"/>
      <c r="H160" s="742"/>
      <c r="I160" s="739"/>
      <c r="J160" s="741"/>
    </row>
    <row r="161" spans="1:10" s="1" customFormat="1" ht="15" customHeight="1" x14ac:dyDescent="0.2">
      <c r="A161" s="21" t="s">
        <v>33</v>
      </c>
      <c r="B161" s="743"/>
      <c r="C161" s="22" t="s">
        <v>458</v>
      </c>
      <c r="D161" s="328">
        <v>130</v>
      </c>
      <c r="E161" s="10"/>
      <c r="F161" s="740"/>
      <c r="G161" s="742"/>
      <c r="H161" s="742"/>
      <c r="I161" s="739"/>
      <c r="J161" s="741"/>
    </row>
    <row r="162" spans="1:10" s="1" customFormat="1" ht="15" customHeight="1" x14ac:dyDescent="0.2">
      <c r="A162" s="21" t="s">
        <v>33</v>
      </c>
      <c r="B162" s="743"/>
      <c r="C162" s="22" t="s">
        <v>458</v>
      </c>
      <c r="D162" s="328">
        <v>135</v>
      </c>
      <c r="E162" s="10"/>
      <c r="F162" s="740"/>
      <c r="G162" s="742"/>
      <c r="H162" s="742"/>
      <c r="I162" s="739"/>
      <c r="J162" s="741"/>
    </row>
    <row r="163" spans="1:10" s="1" customFormat="1" x14ac:dyDescent="0.2">
      <c r="A163" s="57"/>
      <c r="B163" s="16"/>
      <c r="C163" s="16"/>
      <c r="D163" s="328"/>
      <c r="E163" s="10"/>
      <c r="F163" s="28"/>
      <c r="G163" s="88"/>
      <c r="H163" s="88"/>
      <c r="I163" s="87"/>
      <c r="J163" s="216"/>
    </row>
    <row r="164" spans="1:10" s="1" customFormat="1" ht="15" customHeight="1" x14ac:dyDescent="0.2">
      <c r="A164" s="21" t="s">
        <v>34</v>
      </c>
      <c r="B164" s="743" t="s">
        <v>228</v>
      </c>
      <c r="C164" s="22" t="s">
        <v>457</v>
      </c>
      <c r="D164" s="328">
        <v>70</v>
      </c>
      <c r="E164" s="10"/>
      <c r="F164" s="740">
        <f>SUM(E164:E176)</f>
        <v>0</v>
      </c>
      <c r="G164" s="742">
        <f>ROUND(J164*0.6,2)</f>
        <v>1140</v>
      </c>
      <c r="H164" s="742">
        <f>F164*G164</f>
        <v>0</v>
      </c>
      <c r="I164" s="739">
        <f>F164*G164</f>
        <v>0</v>
      </c>
      <c r="J164" s="741">
        <v>1900</v>
      </c>
    </row>
    <row r="165" spans="1:10" s="1" customFormat="1" ht="14.25" customHeight="1" x14ac:dyDescent="0.2">
      <c r="A165" s="21" t="s">
        <v>34</v>
      </c>
      <c r="B165" s="743"/>
      <c r="C165" s="22" t="s">
        <v>457</v>
      </c>
      <c r="D165" s="328">
        <v>75</v>
      </c>
      <c r="E165" s="10"/>
      <c r="F165" s="740"/>
      <c r="G165" s="742"/>
      <c r="H165" s="742"/>
      <c r="I165" s="739"/>
      <c r="J165" s="741"/>
    </row>
    <row r="166" spans="1:10" s="1" customFormat="1" ht="15" customHeight="1" x14ac:dyDescent="0.2">
      <c r="A166" s="21" t="s">
        <v>34</v>
      </c>
      <c r="B166" s="743"/>
      <c r="C166" s="22" t="s">
        <v>457</v>
      </c>
      <c r="D166" s="328">
        <v>80</v>
      </c>
      <c r="E166" s="10"/>
      <c r="F166" s="740"/>
      <c r="G166" s="742"/>
      <c r="H166" s="742"/>
      <c r="I166" s="739"/>
      <c r="J166" s="741"/>
    </row>
    <row r="167" spans="1:10" s="1" customFormat="1" ht="15" customHeight="1" x14ac:dyDescent="0.2">
      <c r="A167" s="21" t="s">
        <v>34</v>
      </c>
      <c r="B167" s="743"/>
      <c r="C167" s="22" t="s">
        <v>457</v>
      </c>
      <c r="D167" s="328">
        <v>85</v>
      </c>
      <c r="E167" s="10"/>
      <c r="F167" s="740"/>
      <c r="G167" s="742"/>
      <c r="H167" s="742"/>
      <c r="I167" s="739"/>
      <c r="J167" s="741"/>
    </row>
    <row r="168" spans="1:10" s="1" customFormat="1" ht="15" customHeight="1" x14ac:dyDescent="0.2">
      <c r="A168" s="21" t="s">
        <v>34</v>
      </c>
      <c r="B168" s="743"/>
      <c r="C168" s="22" t="s">
        <v>457</v>
      </c>
      <c r="D168" s="328">
        <v>90</v>
      </c>
      <c r="E168" s="10"/>
      <c r="F168" s="740"/>
      <c r="G168" s="742"/>
      <c r="H168" s="742"/>
      <c r="I168" s="739"/>
      <c r="J168" s="741"/>
    </row>
    <row r="169" spans="1:10" s="1" customFormat="1" ht="15" customHeight="1" x14ac:dyDescent="0.2">
      <c r="A169" s="21" t="s">
        <v>34</v>
      </c>
      <c r="B169" s="743"/>
      <c r="C169" s="22" t="s">
        <v>457</v>
      </c>
      <c r="D169" s="328">
        <v>95</v>
      </c>
      <c r="E169" s="10"/>
      <c r="F169" s="740"/>
      <c r="G169" s="742"/>
      <c r="H169" s="742"/>
      <c r="I169" s="739"/>
      <c r="J169" s="741"/>
    </row>
    <row r="170" spans="1:10" ht="15" customHeight="1" x14ac:dyDescent="0.2">
      <c r="A170" s="21" t="s">
        <v>34</v>
      </c>
      <c r="B170" s="743"/>
      <c r="C170" s="22" t="s">
        <v>457</v>
      </c>
      <c r="D170" s="328">
        <v>100</v>
      </c>
      <c r="E170" s="10"/>
      <c r="F170" s="740"/>
      <c r="G170" s="742"/>
      <c r="H170" s="742"/>
      <c r="I170" s="739"/>
      <c r="J170" s="741"/>
    </row>
    <row r="171" spans="1:10" ht="15" customHeight="1" x14ac:dyDescent="0.2">
      <c r="A171" s="21" t="s">
        <v>34</v>
      </c>
      <c r="B171" s="743"/>
      <c r="C171" s="22" t="s">
        <v>457</v>
      </c>
      <c r="D171" s="328">
        <v>105</v>
      </c>
      <c r="E171" s="10"/>
      <c r="F171" s="740"/>
      <c r="G171" s="742"/>
      <c r="H171" s="742"/>
      <c r="I171" s="739"/>
      <c r="J171" s="741"/>
    </row>
    <row r="172" spans="1:10" ht="15" customHeight="1" x14ac:dyDescent="0.2">
      <c r="A172" s="21" t="s">
        <v>34</v>
      </c>
      <c r="B172" s="743"/>
      <c r="C172" s="22" t="s">
        <v>457</v>
      </c>
      <c r="D172" s="328">
        <v>110</v>
      </c>
      <c r="E172" s="31"/>
      <c r="F172" s="740"/>
      <c r="G172" s="742"/>
      <c r="H172" s="742"/>
      <c r="I172" s="739"/>
      <c r="J172" s="741"/>
    </row>
    <row r="173" spans="1:10" ht="15" customHeight="1" x14ac:dyDescent="0.2">
      <c r="A173" s="21" t="s">
        <v>34</v>
      </c>
      <c r="B173" s="743"/>
      <c r="C173" s="22" t="s">
        <v>457</v>
      </c>
      <c r="D173" s="328">
        <v>115</v>
      </c>
      <c r="E173" s="10"/>
      <c r="F173" s="740"/>
      <c r="G173" s="742"/>
      <c r="H173" s="742"/>
      <c r="I173" s="739"/>
      <c r="J173" s="741"/>
    </row>
    <row r="174" spans="1:10" ht="15" customHeight="1" x14ac:dyDescent="0.2">
      <c r="A174" s="21" t="s">
        <v>34</v>
      </c>
      <c r="B174" s="743"/>
      <c r="C174" s="22" t="s">
        <v>457</v>
      </c>
      <c r="D174" s="328">
        <v>120</v>
      </c>
      <c r="E174" s="10"/>
      <c r="F174" s="740"/>
      <c r="G174" s="742"/>
      <c r="H174" s="742"/>
      <c r="I174" s="739"/>
      <c r="J174" s="741"/>
    </row>
    <row r="175" spans="1:10" ht="15" customHeight="1" x14ac:dyDescent="0.2">
      <c r="A175" s="21" t="s">
        <v>34</v>
      </c>
      <c r="B175" s="743"/>
      <c r="C175" s="22" t="s">
        <v>457</v>
      </c>
      <c r="D175" s="328">
        <v>125</v>
      </c>
      <c r="E175" s="10"/>
      <c r="F175" s="740"/>
      <c r="G175" s="742"/>
      <c r="H175" s="742"/>
      <c r="I175" s="739"/>
      <c r="J175" s="741"/>
    </row>
    <row r="176" spans="1:10" ht="15" customHeight="1" x14ac:dyDescent="0.2">
      <c r="A176" s="21" t="s">
        <v>34</v>
      </c>
      <c r="B176" s="743"/>
      <c r="C176" s="22" t="s">
        <v>457</v>
      </c>
      <c r="D176" s="328">
        <v>130</v>
      </c>
      <c r="E176" s="10"/>
      <c r="F176" s="740"/>
      <c r="G176" s="742"/>
      <c r="H176" s="742"/>
      <c r="I176" s="739"/>
      <c r="J176" s="741"/>
    </row>
    <row r="177" spans="1:10" ht="29.25" customHeight="1" x14ac:dyDescent="0.2">
      <c r="A177" s="194" t="s">
        <v>298</v>
      </c>
      <c r="B177" s="195"/>
      <c r="C177" s="196"/>
      <c r="D177" s="331"/>
      <c r="E177" s="195"/>
      <c r="F177" s="221"/>
      <c r="G177" s="222"/>
      <c r="H177" s="223"/>
      <c r="I177" s="223"/>
      <c r="J177" s="224"/>
    </row>
    <row r="178" spans="1:10" x14ac:dyDescent="0.2">
      <c r="A178" s="238" t="s">
        <v>294</v>
      </c>
      <c r="B178" s="19"/>
      <c r="C178" s="239" t="s">
        <v>290</v>
      </c>
      <c r="D178" s="332"/>
      <c r="E178" s="19"/>
      <c r="F178" s="28">
        <f>E178</f>
        <v>0</v>
      </c>
      <c r="G178" s="88">
        <f>ROUND(J178*0.6,2)</f>
        <v>540</v>
      </c>
      <c r="H178" s="88">
        <f>F178*G178</f>
        <v>0</v>
      </c>
      <c r="I178" s="87">
        <f>F178*G178</f>
        <v>0</v>
      </c>
      <c r="J178" s="321">
        <v>900</v>
      </c>
    </row>
    <row r="179" spans="1:10" x14ac:dyDescent="0.2">
      <c r="A179" s="238" t="s">
        <v>295</v>
      </c>
      <c r="B179" s="19"/>
      <c r="C179" s="239" t="s">
        <v>291</v>
      </c>
      <c r="D179" s="332"/>
      <c r="E179" s="19"/>
      <c r="F179" s="28">
        <f>E179</f>
        <v>0</v>
      </c>
      <c r="G179" s="88">
        <f>ROUND(J179*0.6,2)</f>
        <v>540</v>
      </c>
      <c r="H179" s="88">
        <f>F179*G179</f>
        <v>0</v>
      </c>
      <c r="I179" s="87">
        <f t="shared" ref="I179:I181" si="0">F179*G179</f>
        <v>0</v>
      </c>
      <c r="J179" s="321">
        <v>900</v>
      </c>
    </row>
    <row r="180" spans="1:10" x14ac:dyDescent="0.2">
      <c r="A180" s="238" t="s">
        <v>296</v>
      </c>
      <c r="B180" s="19"/>
      <c r="C180" s="239" t="s">
        <v>292</v>
      </c>
      <c r="D180" s="333"/>
      <c r="E180" s="19"/>
      <c r="F180" s="28">
        <f>E180</f>
        <v>0</v>
      </c>
      <c r="G180" s="88">
        <f>ROUND(J180*0.6,2)</f>
        <v>540</v>
      </c>
      <c r="H180" s="88">
        <f>F180*G180</f>
        <v>0</v>
      </c>
      <c r="I180" s="87">
        <f t="shared" si="0"/>
        <v>0</v>
      </c>
      <c r="J180" s="321">
        <v>900</v>
      </c>
    </row>
    <row r="181" spans="1:10" ht="15.75" thickBot="1" x14ac:dyDescent="0.25">
      <c r="A181" s="240" t="s">
        <v>297</v>
      </c>
      <c r="B181" s="236"/>
      <c r="C181" s="241" t="s">
        <v>293</v>
      </c>
      <c r="D181" s="334"/>
      <c r="E181" s="236"/>
      <c r="F181" s="110">
        <f>E181</f>
        <v>0</v>
      </c>
      <c r="G181" s="136">
        <f>ROUND(J181*0.6,2)</f>
        <v>1620</v>
      </c>
      <c r="H181" s="136">
        <f>F181*G181</f>
        <v>0</v>
      </c>
      <c r="I181" s="87">
        <f t="shared" si="0"/>
        <v>0</v>
      </c>
      <c r="J181" s="237">
        <v>2700</v>
      </c>
    </row>
    <row r="182" spans="1:10" ht="15.75" thickBot="1" x14ac:dyDescent="0.3"/>
    <row r="183" spans="1:10" ht="33.75" customHeight="1" thickBot="1" x14ac:dyDescent="0.3">
      <c r="A183" s="4"/>
      <c r="B183" s="5"/>
      <c r="C183" s="6"/>
      <c r="D183" s="336"/>
      <c r="E183" s="77" t="s">
        <v>54</v>
      </c>
      <c r="F183" s="74">
        <f>SUM(F3:F181)</f>
        <v>0</v>
      </c>
      <c r="G183" s="529" t="s">
        <v>77</v>
      </c>
      <c r="H183" s="98">
        <f>SUM(H3:H181)</f>
        <v>0</v>
      </c>
      <c r="I183" s="99">
        <f>SUM(I3:I181)</f>
        <v>0</v>
      </c>
      <c r="J183" s="39"/>
    </row>
  </sheetData>
  <sheetProtection autoFilter="0"/>
  <mergeCells count="84">
    <mergeCell ref="F101:F110"/>
    <mergeCell ref="J101:J110"/>
    <mergeCell ref="G101:G110"/>
    <mergeCell ref="H101:H110"/>
    <mergeCell ref="I101:I110"/>
    <mergeCell ref="F88:F98"/>
    <mergeCell ref="J88:J98"/>
    <mergeCell ref="G88:G98"/>
    <mergeCell ref="H88:H98"/>
    <mergeCell ref="I88:I98"/>
    <mergeCell ref="F76:F86"/>
    <mergeCell ref="G76:G86"/>
    <mergeCell ref="H76:H86"/>
    <mergeCell ref="I76:I86"/>
    <mergeCell ref="J76:J86"/>
    <mergeCell ref="B145:B153"/>
    <mergeCell ref="B155:B162"/>
    <mergeCell ref="B164:B176"/>
    <mergeCell ref="B3:B4"/>
    <mergeCell ref="B26:B44"/>
    <mergeCell ref="B46:B64"/>
    <mergeCell ref="B66:B74"/>
    <mergeCell ref="B88:B98"/>
    <mergeCell ref="B101:B110"/>
    <mergeCell ref="B6:B24"/>
    <mergeCell ref="B76:B86"/>
    <mergeCell ref="B112:B121"/>
    <mergeCell ref="B123:B132"/>
    <mergeCell ref="B136:B143"/>
    <mergeCell ref="F6:F24"/>
    <mergeCell ref="G6:G24"/>
    <mergeCell ref="H6:H24"/>
    <mergeCell ref="I6:I24"/>
    <mergeCell ref="J6:J24"/>
    <mergeCell ref="F3:F4"/>
    <mergeCell ref="J3:J4"/>
    <mergeCell ref="G3:G4"/>
    <mergeCell ref="H3:H4"/>
    <mergeCell ref="I3:I4"/>
    <mergeCell ref="F26:F44"/>
    <mergeCell ref="G26:G44"/>
    <mergeCell ref="H26:H44"/>
    <mergeCell ref="I26:I44"/>
    <mergeCell ref="J26:J44"/>
    <mergeCell ref="H66:H74"/>
    <mergeCell ref="I66:I74"/>
    <mergeCell ref="F46:F64"/>
    <mergeCell ref="J66:J74"/>
    <mergeCell ref="F66:F74"/>
    <mergeCell ref="G66:G74"/>
    <mergeCell ref="J46:J64"/>
    <mergeCell ref="G46:G64"/>
    <mergeCell ref="H46:H64"/>
    <mergeCell ref="I46:I64"/>
    <mergeCell ref="H112:H121"/>
    <mergeCell ref="I112:I121"/>
    <mergeCell ref="F123:F132"/>
    <mergeCell ref="J123:J132"/>
    <mergeCell ref="G123:G132"/>
    <mergeCell ref="H123:H132"/>
    <mergeCell ref="I123:I132"/>
    <mergeCell ref="F112:F121"/>
    <mergeCell ref="J112:J121"/>
    <mergeCell ref="G112:G121"/>
    <mergeCell ref="F145:F153"/>
    <mergeCell ref="J145:J153"/>
    <mergeCell ref="G145:G153"/>
    <mergeCell ref="H145:H153"/>
    <mergeCell ref="I145:I153"/>
    <mergeCell ref="F136:F143"/>
    <mergeCell ref="J136:J143"/>
    <mergeCell ref="G136:G143"/>
    <mergeCell ref="H136:H143"/>
    <mergeCell ref="I136:I143"/>
    <mergeCell ref="I164:I176"/>
    <mergeCell ref="F155:F162"/>
    <mergeCell ref="J155:J162"/>
    <mergeCell ref="G155:G162"/>
    <mergeCell ref="H155:H162"/>
    <mergeCell ref="I155:I162"/>
    <mergeCell ref="F164:F176"/>
    <mergeCell ref="J164:J176"/>
    <mergeCell ref="G164:G176"/>
    <mergeCell ref="H164:H176"/>
  </mergeCells>
  <pageMargins left="0.59055118110236227" right="0.62992125984251968" top="0.51181102362204722" bottom="0.55118110236220474" header="0.51181102362204722" footer="0.35433070866141736"/>
  <pageSetup paperSize="9" scale="56" fitToHeight="100" orientation="portrait" r:id="rId1"/>
  <headerFooter alignWithMargins="0"/>
  <ignoredErrors>
    <ignoredError sqref="D101:D15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8"/>
  <sheetViews>
    <sheetView zoomScale="85" zoomScaleNormal="85" workbookViewId="0">
      <pane ySplit="1" topLeftCell="A2" activePane="bottomLeft" state="frozen"/>
      <selection pane="bottomLeft" activeCell="I17" sqref="I17:I19"/>
    </sheetView>
  </sheetViews>
  <sheetFormatPr defaultColWidth="11.42578125" defaultRowHeight="12.75" x14ac:dyDescent="0.2"/>
  <cols>
    <col min="1" max="1" width="54.85546875" customWidth="1"/>
    <col min="2" max="2" width="23.28515625" style="1" customWidth="1"/>
    <col min="3" max="3" width="12" style="3" customWidth="1"/>
    <col min="4" max="4" width="10" style="1" customWidth="1"/>
    <col min="5" max="5" width="12.5703125" style="1" customWidth="1"/>
    <col min="6" max="6" width="10.7109375" style="3" customWidth="1"/>
    <col min="7" max="7" width="13.42578125" customWidth="1"/>
    <col min="8" max="8" width="15.7109375" hidden="1" customWidth="1"/>
    <col min="9" max="9" width="15" customWidth="1"/>
    <col min="10" max="10" width="16.42578125" customWidth="1"/>
  </cols>
  <sheetData>
    <row r="1" spans="1:10" s="2" customFormat="1" ht="42.75" customHeight="1" x14ac:dyDescent="0.2">
      <c r="A1" s="41" t="s">
        <v>6</v>
      </c>
      <c r="B1" s="42" t="s">
        <v>20</v>
      </c>
      <c r="C1" s="42" t="s">
        <v>66</v>
      </c>
      <c r="D1" s="105" t="s">
        <v>173</v>
      </c>
      <c r="E1" s="43" t="s">
        <v>19</v>
      </c>
      <c r="F1" s="44" t="s">
        <v>9</v>
      </c>
      <c r="G1" s="45" t="s">
        <v>98</v>
      </c>
      <c r="H1" s="46" t="s">
        <v>99</v>
      </c>
      <c r="I1" s="46" t="s">
        <v>97</v>
      </c>
      <c r="J1" s="47" t="s">
        <v>100</v>
      </c>
    </row>
    <row r="2" spans="1:10" ht="20.100000000000001" customHeight="1" x14ac:dyDescent="0.2">
      <c r="A2" s="194" t="s">
        <v>0</v>
      </c>
      <c r="B2" s="195"/>
      <c r="C2" s="196"/>
      <c r="D2" s="195"/>
      <c r="E2" s="195"/>
      <c r="F2" s="207"/>
      <c r="G2" s="207"/>
      <c r="H2" s="207"/>
      <c r="I2" s="207"/>
      <c r="J2" s="208"/>
    </row>
    <row r="3" spans="1:10" ht="20.100000000000001" customHeight="1" x14ac:dyDescent="0.2">
      <c r="A3" s="209" t="s">
        <v>454</v>
      </c>
      <c r="B3" s="177" t="s">
        <v>17</v>
      </c>
      <c r="C3" s="325" t="s">
        <v>453</v>
      </c>
      <c r="D3" s="177" t="s">
        <v>174</v>
      </c>
      <c r="E3" s="138" t="s">
        <v>167</v>
      </c>
      <c r="F3" s="140"/>
      <c r="G3" s="141">
        <f t="shared" ref="G3:G6" si="0">ROUND(J3*0.65,2)</f>
        <v>4225</v>
      </c>
      <c r="H3" s="210">
        <f t="shared" ref="H3:H9" si="1">F3*G3</f>
        <v>0</v>
      </c>
      <c r="I3" s="141">
        <f>F3*G3</f>
        <v>0</v>
      </c>
      <c r="J3" s="211">
        <v>6500</v>
      </c>
    </row>
    <row r="4" spans="1:10" ht="20.100000000000001" customHeight="1" x14ac:dyDescent="0.2">
      <c r="A4" s="209" t="s">
        <v>452</v>
      </c>
      <c r="B4" s="177" t="s">
        <v>17</v>
      </c>
      <c r="C4" s="325" t="s">
        <v>451</v>
      </c>
      <c r="D4" s="177" t="s">
        <v>174</v>
      </c>
      <c r="E4" s="138" t="s">
        <v>168</v>
      </c>
      <c r="F4" s="140"/>
      <c r="G4" s="324">
        <f t="shared" si="0"/>
        <v>4225</v>
      </c>
      <c r="H4" s="210">
        <f t="shared" si="1"/>
        <v>0</v>
      </c>
      <c r="I4" s="141">
        <f t="shared" ref="I4:I9" si="2">F4*G4</f>
        <v>0</v>
      </c>
      <c r="J4" s="211">
        <v>6500</v>
      </c>
    </row>
    <row r="5" spans="1:10" ht="20.100000000000001" customHeight="1" x14ac:dyDescent="0.2">
      <c r="A5" s="209" t="s">
        <v>278</v>
      </c>
      <c r="B5" s="177" t="s">
        <v>17</v>
      </c>
      <c r="C5" s="325" t="s">
        <v>450</v>
      </c>
      <c r="D5" s="177" t="s">
        <v>174</v>
      </c>
      <c r="E5" s="138" t="s">
        <v>167</v>
      </c>
      <c r="F5" s="140"/>
      <c r="G5" s="141">
        <f t="shared" si="0"/>
        <v>3445</v>
      </c>
      <c r="H5" s="210">
        <f t="shared" si="1"/>
        <v>0</v>
      </c>
      <c r="I5" s="141">
        <f t="shared" si="2"/>
        <v>0</v>
      </c>
      <c r="J5" s="211">
        <v>5300</v>
      </c>
    </row>
    <row r="6" spans="1:10" ht="20.100000000000001" customHeight="1" x14ac:dyDescent="0.2">
      <c r="A6" s="209" t="s">
        <v>280</v>
      </c>
      <c r="B6" s="177" t="s">
        <v>17</v>
      </c>
      <c r="C6" s="325" t="s">
        <v>449</v>
      </c>
      <c r="D6" s="177" t="s">
        <v>174</v>
      </c>
      <c r="E6" s="138" t="s">
        <v>168</v>
      </c>
      <c r="F6" s="140"/>
      <c r="G6" s="324">
        <f t="shared" si="0"/>
        <v>3445</v>
      </c>
      <c r="H6" s="210">
        <f t="shared" si="1"/>
        <v>0</v>
      </c>
      <c r="I6" s="141">
        <f t="shared" si="2"/>
        <v>0</v>
      </c>
      <c r="J6" s="211">
        <v>5300</v>
      </c>
    </row>
    <row r="7" spans="1:10" ht="20.100000000000001" customHeight="1" x14ac:dyDescent="0.2">
      <c r="A7" s="209" t="s">
        <v>279</v>
      </c>
      <c r="B7" s="177" t="s">
        <v>157</v>
      </c>
      <c r="C7" s="325" t="s">
        <v>600</v>
      </c>
      <c r="D7" s="177" t="s">
        <v>174</v>
      </c>
      <c r="E7" s="138" t="s">
        <v>167</v>
      </c>
      <c r="F7" s="140"/>
      <c r="G7" s="324">
        <v>2594</v>
      </c>
      <c r="H7" s="210">
        <f t="shared" si="1"/>
        <v>0</v>
      </c>
      <c r="I7" s="141">
        <f t="shared" si="2"/>
        <v>0</v>
      </c>
      <c r="J7" s="211">
        <v>3990</v>
      </c>
    </row>
    <row r="8" spans="1:10" ht="20.100000000000001" customHeight="1" x14ac:dyDescent="0.2">
      <c r="A8" s="209" t="s">
        <v>281</v>
      </c>
      <c r="B8" s="177" t="s">
        <v>157</v>
      </c>
      <c r="C8" s="325" t="s">
        <v>601</v>
      </c>
      <c r="D8" s="177" t="s">
        <v>174</v>
      </c>
      <c r="E8" s="138" t="s">
        <v>168</v>
      </c>
      <c r="F8" s="140"/>
      <c r="G8" s="324">
        <v>2594</v>
      </c>
      <c r="H8" s="210">
        <f t="shared" si="1"/>
        <v>0</v>
      </c>
      <c r="I8" s="141">
        <f t="shared" si="2"/>
        <v>0</v>
      </c>
      <c r="J8" s="211">
        <v>3990</v>
      </c>
    </row>
    <row r="9" spans="1:10" ht="20.100000000000001" customHeight="1" x14ac:dyDescent="0.2">
      <c r="A9" s="212" t="s">
        <v>282</v>
      </c>
      <c r="B9" s="177" t="s">
        <v>157</v>
      </c>
      <c r="C9" s="325" t="s">
        <v>602</v>
      </c>
      <c r="D9" s="177" t="s">
        <v>174</v>
      </c>
      <c r="E9" s="138" t="s">
        <v>169</v>
      </c>
      <c r="F9" s="140"/>
      <c r="G9" s="324">
        <v>2594</v>
      </c>
      <c r="H9" s="210">
        <f t="shared" si="1"/>
        <v>0</v>
      </c>
      <c r="I9" s="141">
        <f t="shared" si="2"/>
        <v>0</v>
      </c>
      <c r="J9" s="211">
        <v>3990</v>
      </c>
    </row>
    <row r="10" spans="1:10" ht="20.100000000000001" customHeight="1" x14ac:dyDescent="0.2">
      <c r="A10" s="109" t="s">
        <v>4</v>
      </c>
      <c r="B10" s="8"/>
      <c r="C10" s="8"/>
      <c r="D10" s="8"/>
      <c r="E10" s="8"/>
      <c r="F10" s="8"/>
      <c r="G10" s="94"/>
      <c r="H10" s="94"/>
      <c r="I10" s="94"/>
      <c r="J10" s="95"/>
    </row>
    <row r="11" spans="1:10" ht="20.100000000000001" customHeight="1" x14ac:dyDescent="0.2">
      <c r="A11" s="404" t="s">
        <v>583</v>
      </c>
      <c r="B11" s="177" t="s">
        <v>157</v>
      </c>
      <c r="C11" s="405" t="s">
        <v>568</v>
      </c>
      <c r="D11" s="177" t="s">
        <v>570</v>
      </c>
      <c r="E11" s="138" t="s">
        <v>571</v>
      </c>
      <c r="F11" s="402"/>
      <c r="G11" s="141">
        <f>ROUND(J11*0.6,2)</f>
        <v>1020</v>
      </c>
      <c r="H11" s="403"/>
      <c r="I11" s="403">
        <f>F11*G11</f>
        <v>0</v>
      </c>
      <c r="J11" s="409">
        <v>1700</v>
      </c>
    </row>
    <row r="12" spans="1:10" ht="20.100000000000001" customHeight="1" x14ac:dyDescent="0.2">
      <c r="A12" s="404" t="s">
        <v>595</v>
      </c>
      <c r="B12" s="177" t="s">
        <v>157</v>
      </c>
      <c r="C12" s="405" t="s">
        <v>594</v>
      </c>
      <c r="D12" s="177" t="s">
        <v>570</v>
      </c>
      <c r="E12" s="138" t="s">
        <v>596</v>
      </c>
      <c r="F12" s="402"/>
      <c r="G12" s="141">
        <f>ROUND(J12*0.6,2)</f>
        <v>1020</v>
      </c>
      <c r="H12" s="403"/>
      <c r="I12" s="403">
        <f t="shared" ref="I12:I15" si="3">F12*G12</f>
        <v>0</v>
      </c>
      <c r="J12" s="409">
        <v>1700</v>
      </c>
    </row>
    <row r="13" spans="1:10" ht="20.100000000000001" customHeight="1" x14ac:dyDescent="0.2">
      <c r="A13" s="404" t="s">
        <v>597</v>
      </c>
      <c r="B13" s="177" t="s">
        <v>157</v>
      </c>
      <c r="C13" s="83" t="s">
        <v>598</v>
      </c>
      <c r="D13" s="177" t="s">
        <v>174</v>
      </c>
      <c r="E13" s="138" t="s">
        <v>168</v>
      </c>
      <c r="F13" s="140"/>
      <c r="G13" s="141">
        <f>ROUND(J13*0.6,2)</f>
        <v>2100</v>
      </c>
      <c r="H13" s="210">
        <f>F13*G13</f>
        <v>0</v>
      </c>
      <c r="I13" s="403">
        <f t="shared" si="3"/>
        <v>0</v>
      </c>
      <c r="J13" s="213">
        <v>3500</v>
      </c>
    </row>
    <row r="14" spans="1:10" ht="20.100000000000001" customHeight="1" x14ac:dyDescent="0.2">
      <c r="A14" s="212" t="s">
        <v>283</v>
      </c>
      <c r="B14" s="177" t="s">
        <v>157</v>
      </c>
      <c r="C14" s="83" t="s">
        <v>599</v>
      </c>
      <c r="D14" s="177" t="s">
        <v>174</v>
      </c>
      <c r="E14" s="138" t="s">
        <v>168</v>
      </c>
      <c r="F14" s="140"/>
      <c r="G14" s="141">
        <f>ROUND(J14*0.6,2)</f>
        <v>2100</v>
      </c>
      <c r="H14" s="210">
        <f>F14*G14</f>
        <v>0</v>
      </c>
      <c r="I14" s="403">
        <f t="shared" si="3"/>
        <v>0</v>
      </c>
      <c r="J14" s="213">
        <v>3500</v>
      </c>
    </row>
    <row r="15" spans="1:10" ht="20.100000000000001" customHeight="1" x14ac:dyDescent="0.2">
      <c r="A15" s="212" t="s">
        <v>284</v>
      </c>
      <c r="B15" s="177" t="s">
        <v>157</v>
      </c>
      <c r="C15" s="83" t="s">
        <v>158</v>
      </c>
      <c r="D15" s="177" t="s">
        <v>174</v>
      </c>
      <c r="E15" s="138" t="s">
        <v>170</v>
      </c>
      <c r="F15" s="140"/>
      <c r="G15" s="141">
        <f>ROUND(J15*0.6,2)</f>
        <v>1740</v>
      </c>
      <c r="H15" s="210">
        <f>F15*G15</f>
        <v>0</v>
      </c>
      <c r="I15" s="403">
        <f t="shared" si="3"/>
        <v>0</v>
      </c>
      <c r="J15" s="213">
        <v>2900</v>
      </c>
    </row>
    <row r="16" spans="1:10" ht="20.100000000000001" customHeight="1" x14ac:dyDescent="0.2">
      <c r="A16" s="61" t="s">
        <v>3</v>
      </c>
      <c r="B16" s="8"/>
      <c r="C16" s="8"/>
      <c r="D16" s="8"/>
      <c r="E16" s="8"/>
      <c r="F16" s="8"/>
      <c r="G16" s="94"/>
      <c r="H16" s="94"/>
      <c r="I16" s="94"/>
      <c r="J16" s="95"/>
    </row>
    <row r="17" spans="1:10" ht="20.100000000000001" customHeight="1" x14ac:dyDescent="0.2">
      <c r="A17" s="209" t="s">
        <v>285</v>
      </c>
      <c r="B17" s="177" t="s">
        <v>17</v>
      </c>
      <c r="C17" s="325" t="s">
        <v>448</v>
      </c>
      <c r="D17" s="177" t="s">
        <v>175</v>
      </c>
      <c r="E17" s="138" t="s">
        <v>167</v>
      </c>
      <c r="F17" s="140"/>
      <c r="G17" s="141">
        <f>ROUND(J17*0.6,2)</f>
        <v>2250</v>
      </c>
      <c r="H17" s="210">
        <f>F17*G17</f>
        <v>0</v>
      </c>
      <c r="I17" s="141">
        <f>F17*G17</f>
        <v>0</v>
      </c>
      <c r="J17" s="213">
        <v>3750</v>
      </c>
    </row>
    <row r="18" spans="1:10" ht="20.100000000000001" customHeight="1" x14ac:dyDescent="0.2">
      <c r="A18" s="209" t="s">
        <v>286</v>
      </c>
      <c r="B18" s="177" t="s">
        <v>17</v>
      </c>
      <c r="C18" s="325" t="s">
        <v>447</v>
      </c>
      <c r="D18" s="177" t="s">
        <v>175</v>
      </c>
      <c r="E18" s="138" t="s">
        <v>168</v>
      </c>
      <c r="F18" s="140"/>
      <c r="G18" s="141">
        <f>ROUND(J18*0.6,2)</f>
        <v>2250</v>
      </c>
      <c r="H18" s="210">
        <f>F18*G18</f>
        <v>0</v>
      </c>
      <c r="I18" s="141">
        <f t="shared" ref="I18:I19" si="4">F18*G18</f>
        <v>0</v>
      </c>
      <c r="J18" s="213">
        <v>3750</v>
      </c>
    </row>
    <row r="19" spans="1:10" ht="20.100000000000001" customHeight="1" x14ac:dyDescent="0.2">
      <c r="A19" s="212" t="s">
        <v>287</v>
      </c>
      <c r="B19" s="177" t="s">
        <v>157</v>
      </c>
      <c r="C19" s="83" t="s">
        <v>159</v>
      </c>
      <c r="D19" s="177" t="s">
        <v>176</v>
      </c>
      <c r="E19" s="138" t="s">
        <v>171</v>
      </c>
      <c r="F19" s="140"/>
      <c r="G19" s="141">
        <f>ROUND(J19*0.6,2)</f>
        <v>1320</v>
      </c>
      <c r="H19" s="210">
        <f>F19*G19</f>
        <v>0</v>
      </c>
      <c r="I19" s="141">
        <f t="shared" si="4"/>
        <v>0</v>
      </c>
      <c r="J19" s="213">
        <v>2200</v>
      </c>
    </row>
    <row r="21" spans="1:10" ht="13.5" thickBot="1" x14ac:dyDescent="0.25"/>
    <row r="22" spans="1:10" ht="44.25" customHeight="1" thickBot="1" x14ac:dyDescent="0.3">
      <c r="A22" s="4"/>
      <c r="B22" s="5"/>
      <c r="C22" s="6"/>
      <c r="D22" s="5"/>
      <c r="E22" s="75" t="s">
        <v>54</v>
      </c>
      <c r="F22" s="76">
        <f>SUM(F2:F19)</f>
        <v>0</v>
      </c>
      <c r="G22" s="530" t="s">
        <v>77</v>
      </c>
      <c r="H22" s="97">
        <f>SUM(H5:H19)</f>
        <v>0</v>
      </c>
      <c r="I22" s="96">
        <f>SUM(I3:I19)</f>
        <v>0</v>
      </c>
      <c r="J22" s="50"/>
    </row>
    <row r="35" ht="15.75" customHeight="1" x14ac:dyDescent="0.2"/>
    <row r="82" ht="14.25" customHeight="1" x14ac:dyDescent="0.2"/>
    <row r="95" ht="14.25" customHeight="1" x14ac:dyDescent="0.2"/>
    <row r="173" ht="12" customHeight="1" x14ac:dyDescent="0.2"/>
    <row r="226" ht="15.75" customHeight="1" x14ac:dyDescent="0.2"/>
    <row r="248" ht="15.75" customHeight="1" x14ac:dyDescent="0.2"/>
    <row r="308" spans="1:10" s="4" customFormat="1" x14ac:dyDescent="0.2">
      <c r="A308"/>
      <c r="B308" s="1"/>
      <c r="C308" s="3"/>
      <c r="D308" s="1"/>
      <c r="E308" s="1"/>
      <c r="F308" s="3"/>
      <c r="G308"/>
      <c r="H308"/>
      <c r="I308"/>
      <c r="J308"/>
    </row>
  </sheetData>
  <sheetProtection autoFilter="0"/>
  <pageMargins left="0.59055118110236227" right="0.62992125984251968" top="0.51181102362204722" bottom="0.55118110236220474" header="0.51181102362204722" footer="0.35433070866141736"/>
  <pageSetup paperSize="9" scale="50" fitToHeight="10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7"/>
  <sheetViews>
    <sheetView zoomScale="85" zoomScaleNormal="85" workbookViewId="0">
      <pane ySplit="1" topLeftCell="A2" activePane="bottomLeft" state="frozen"/>
      <selection pane="bottomLeft" activeCell="C14" sqref="C14"/>
    </sheetView>
  </sheetViews>
  <sheetFormatPr defaultColWidth="11.42578125" defaultRowHeight="12.75" x14ac:dyDescent="0.2"/>
  <cols>
    <col min="1" max="1" width="54.85546875" customWidth="1"/>
    <col min="2" max="2" width="14.85546875" style="1" customWidth="1"/>
    <col min="3" max="3" width="12" style="3" customWidth="1"/>
    <col min="4" max="4" width="12.85546875" style="1" customWidth="1"/>
    <col min="5" max="5" width="15.7109375" style="1" customWidth="1"/>
    <col min="6" max="6" width="14.85546875" style="3" customWidth="1"/>
    <col min="7" max="7" width="13.42578125" customWidth="1"/>
    <col min="8" max="8" width="15.7109375" hidden="1" customWidth="1"/>
    <col min="9" max="9" width="15" customWidth="1"/>
    <col min="10" max="10" width="16.42578125" customWidth="1"/>
  </cols>
  <sheetData>
    <row r="1" spans="1:10" s="2" customFormat="1" ht="42.75" customHeight="1" x14ac:dyDescent="0.2">
      <c r="A1" s="123" t="s">
        <v>6</v>
      </c>
      <c r="B1" s="155" t="s">
        <v>182</v>
      </c>
      <c r="C1" s="124" t="s">
        <v>66</v>
      </c>
      <c r="D1" s="156" t="s">
        <v>248</v>
      </c>
      <c r="E1" s="124" t="s">
        <v>20</v>
      </c>
      <c r="F1" s="126" t="s">
        <v>9</v>
      </c>
      <c r="G1" s="157" t="s">
        <v>98</v>
      </c>
      <c r="H1" s="128" t="s">
        <v>99</v>
      </c>
      <c r="I1" s="128" t="s">
        <v>97</v>
      </c>
      <c r="J1" s="158" t="s">
        <v>100</v>
      </c>
    </row>
    <row r="2" spans="1:10" ht="24.95" customHeight="1" x14ac:dyDescent="0.2">
      <c r="A2" s="61" t="s">
        <v>2</v>
      </c>
      <c r="B2" s="8"/>
      <c r="C2" s="8"/>
      <c r="D2" s="8"/>
      <c r="E2" s="8"/>
      <c r="F2" s="8"/>
      <c r="G2" s="94"/>
      <c r="H2" s="145"/>
      <c r="I2" s="145"/>
      <c r="J2" s="146"/>
    </row>
    <row r="3" spans="1:10" ht="24.95" customHeight="1" x14ac:dyDescent="0.2">
      <c r="A3" s="399" t="s">
        <v>562</v>
      </c>
      <c r="B3" s="177" t="s">
        <v>201</v>
      </c>
      <c r="C3" s="83" t="s">
        <v>455</v>
      </c>
      <c r="D3" s="177" t="s">
        <v>174</v>
      </c>
      <c r="E3" s="138" t="s">
        <v>172</v>
      </c>
      <c r="F3" s="140"/>
      <c r="G3" s="141">
        <f>ROUND(J3*0.6,2)</f>
        <v>3300</v>
      </c>
      <c r="H3" s="210">
        <f>F3*G3</f>
        <v>0</v>
      </c>
      <c r="I3" s="141">
        <f>F3*G3</f>
        <v>0</v>
      </c>
      <c r="J3" s="213">
        <v>5500</v>
      </c>
    </row>
    <row r="4" spans="1:10" ht="24.95" customHeight="1" x14ac:dyDescent="0.2">
      <c r="A4" s="399" t="s">
        <v>563</v>
      </c>
      <c r="B4" s="177" t="s">
        <v>201</v>
      </c>
      <c r="C4" s="83" t="s">
        <v>456</v>
      </c>
      <c r="D4" s="177" t="s">
        <v>174</v>
      </c>
      <c r="E4" s="138" t="s">
        <v>172</v>
      </c>
      <c r="F4" s="140"/>
      <c r="G4" s="141">
        <f>ROUND(J4*0.6,2)</f>
        <v>3180</v>
      </c>
      <c r="H4" s="210">
        <f>F4*G4</f>
        <v>0</v>
      </c>
      <c r="I4" s="141">
        <f>F4*G4</f>
        <v>0</v>
      </c>
      <c r="J4" s="213">
        <v>5300</v>
      </c>
    </row>
    <row r="5" spans="1:10" ht="24.95" customHeight="1" x14ac:dyDescent="0.2">
      <c r="A5" s="61" t="s">
        <v>200</v>
      </c>
      <c r="B5" s="174" t="s">
        <v>182</v>
      </c>
      <c r="C5" s="175" t="s">
        <v>66</v>
      </c>
      <c r="D5" s="176" t="s">
        <v>248</v>
      </c>
      <c r="E5" s="175" t="s">
        <v>20</v>
      </c>
      <c r="F5" s="121"/>
      <c r="G5" s="153" t="s">
        <v>98</v>
      </c>
      <c r="H5" s="122" t="s">
        <v>99</v>
      </c>
      <c r="I5" s="122" t="s">
        <v>97</v>
      </c>
      <c r="J5" s="159" t="s">
        <v>100</v>
      </c>
    </row>
    <row r="6" spans="1:10" ht="24.95" customHeight="1" x14ac:dyDescent="0.2">
      <c r="A6" s="137" t="s">
        <v>196</v>
      </c>
      <c r="B6" s="138" t="s">
        <v>202</v>
      </c>
      <c r="C6" s="139" t="s">
        <v>197</v>
      </c>
      <c r="D6" s="154" t="s">
        <v>665</v>
      </c>
      <c r="E6" s="177" t="s">
        <v>18</v>
      </c>
      <c r="F6" s="140"/>
      <c r="G6" s="141">
        <f>ROUND(J6*0.6,2)</f>
        <v>450</v>
      </c>
      <c r="H6" s="148">
        <f>F6*G6</f>
        <v>0</v>
      </c>
      <c r="I6" s="147">
        <f>F6*G6</f>
        <v>0</v>
      </c>
      <c r="J6" s="149">
        <v>750</v>
      </c>
    </row>
    <row r="7" spans="1:10" ht="24.95" customHeight="1" x14ac:dyDescent="0.2">
      <c r="A7" s="137" t="s">
        <v>196</v>
      </c>
      <c r="B7" s="138" t="s">
        <v>202</v>
      </c>
      <c r="C7" s="139" t="s">
        <v>197</v>
      </c>
      <c r="D7" s="154" t="s">
        <v>249</v>
      </c>
      <c r="E7" s="177" t="s">
        <v>18</v>
      </c>
      <c r="F7" s="140"/>
      <c r="G7" s="141">
        <f>ROUND(J7*0.6,2)</f>
        <v>450</v>
      </c>
      <c r="H7" s="148">
        <f>F7*G7</f>
        <v>0</v>
      </c>
      <c r="I7" s="147">
        <f>F7*G7</f>
        <v>0</v>
      </c>
      <c r="J7" s="149">
        <v>750</v>
      </c>
    </row>
    <row r="8" spans="1:10" ht="24.95" customHeight="1" x14ac:dyDescent="0.2">
      <c r="A8" s="61" t="s">
        <v>246</v>
      </c>
      <c r="B8" s="174" t="s">
        <v>182</v>
      </c>
      <c r="C8" s="175" t="s">
        <v>66</v>
      </c>
      <c r="D8" s="176" t="s">
        <v>248</v>
      </c>
      <c r="E8" s="175" t="s">
        <v>20</v>
      </c>
      <c r="F8" s="121"/>
      <c r="G8" s="153" t="s">
        <v>98</v>
      </c>
      <c r="H8" s="122" t="s">
        <v>99</v>
      </c>
      <c r="I8" s="122" t="s">
        <v>97</v>
      </c>
      <c r="J8" s="159" t="s">
        <v>100</v>
      </c>
    </row>
    <row r="9" spans="1:10" ht="24.95" customHeight="1" thickBot="1" x14ac:dyDescent="0.25">
      <c r="A9" s="171" t="s">
        <v>199</v>
      </c>
      <c r="B9" s="172" t="s">
        <v>202</v>
      </c>
      <c r="C9" s="173" t="s">
        <v>198</v>
      </c>
      <c r="D9" s="142"/>
      <c r="E9" s="142" t="s">
        <v>18</v>
      </c>
      <c r="F9" s="143"/>
      <c r="G9" s="144">
        <f>ROUND(J9*0.6,2)</f>
        <v>420</v>
      </c>
      <c r="H9" s="151">
        <f>F9*G9</f>
        <v>0</v>
      </c>
      <c r="I9" s="150">
        <f>F9*G9</f>
        <v>0</v>
      </c>
      <c r="J9" s="152">
        <v>700</v>
      </c>
    </row>
    <row r="10" spans="1:10" ht="22.5" customHeight="1" thickBot="1" x14ac:dyDescent="0.25">
      <c r="A10" s="7" t="s">
        <v>247</v>
      </c>
    </row>
    <row r="11" spans="1:10" ht="46.5" customHeight="1" thickBot="1" x14ac:dyDescent="0.3">
      <c r="A11" s="4"/>
      <c r="B11" s="5"/>
      <c r="C11" s="6"/>
      <c r="D11" s="5"/>
      <c r="E11" s="75" t="s">
        <v>54</v>
      </c>
      <c r="F11" s="76">
        <f>SUM(F2:F9)</f>
        <v>0</v>
      </c>
      <c r="G11" s="530" t="s">
        <v>77</v>
      </c>
      <c r="H11" s="97">
        <f>SUM(H2:H9)</f>
        <v>0</v>
      </c>
      <c r="I11" s="96">
        <f>SUM(I2:I9)</f>
        <v>0</v>
      </c>
      <c r="J11" s="50"/>
    </row>
    <row r="24" ht="15.75" customHeight="1" x14ac:dyDescent="0.2"/>
    <row r="71" ht="14.25" customHeight="1" x14ac:dyDescent="0.2"/>
    <row r="84" ht="14.25" customHeight="1" x14ac:dyDescent="0.2"/>
    <row r="162" ht="12" customHeight="1" x14ac:dyDescent="0.2"/>
    <row r="215" ht="15.75" customHeight="1" x14ac:dyDescent="0.2"/>
    <row r="237" ht="15.75" customHeight="1" x14ac:dyDescent="0.2"/>
    <row r="297" spans="1:10" s="4" customFormat="1" x14ac:dyDescent="0.2">
      <c r="A297"/>
      <c r="B297" s="1"/>
      <c r="C297" s="3"/>
      <c r="D297" s="1"/>
      <c r="E297" s="1"/>
      <c r="F297" s="3"/>
      <c r="G297"/>
      <c r="H297"/>
      <c r="I297"/>
      <c r="J297"/>
    </row>
  </sheetData>
  <sheetProtection autoFilter="0"/>
  <pageMargins left="0.59055118110236227" right="0.62992125984251968" top="0.51181102362204722" bottom="0.55118110236220474" header="0.51181102362204722" footer="0.35433070866141736"/>
  <pageSetup paperSize="9" scale="49" fitToHeight="10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0"/>
  <sheetViews>
    <sheetView showZeros="0" zoomScale="102" zoomScaleNormal="102" zoomScaleSheetLayoutView="100" workbookViewId="0">
      <pane ySplit="1" topLeftCell="A2" activePane="bottomLeft" state="frozen"/>
      <selection activeCell="B65" sqref="B65"/>
      <selection pane="bottomLeft" activeCell="K42" sqref="K42"/>
    </sheetView>
  </sheetViews>
  <sheetFormatPr defaultColWidth="9.140625" defaultRowHeight="12.75" x14ac:dyDescent="0.2"/>
  <cols>
    <col min="1" max="1" width="49.42578125" style="309" customWidth="1"/>
    <col min="2" max="2" width="14.140625" style="309" customWidth="1"/>
    <col min="3" max="3" width="11.5703125" style="309" customWidth="1"/>
    <col min="4" max="4" width="11.140625" style="309" customWidth="1"/>
    <col min="5" max="5" width="14.28515625" style="319" customWidth="1"/>
    <col min="6" max="6" width="16.7109375" style="309" customWidth="1"/>
    <col min="7" max="7" width="20" style="309" customWidth="1"/>
    <col min="8" max="8" width="7.42578125" style="310" bestFit="1" customWidth="1"/>
    <col min="9" max="33" width="9.140625" style="311"/>
    <col min="34" max="45" width="9.140625" style="312"/>
    <col min="46" max="16384" width="9.140625" style="309"/>
  </cols>
  <sheetData>
    <row r="1" spans="1:45" s="257" customFormat="1" ht="20.100000000000001" customHeight="1" x14ac:dyDescent="0.2">
      <c r="A1" s="258" t="s">
        <v>328</v>
      </c>
      <c r="B1" s="259" t="s">
        <v>248</v>
      </c>
      <c r="C1" s="260" t="s">
        <v>329</v>
      </c>
      <c r="D1" s="260" t="s">
        <v>330</v>
      </c>
      <c r="E1" s="261" t="s">
        <v>98</v>
      </c>
      <c r="F1" s="262" t="s">
        <v>100</v>
      </c>
      <c r="G1" s="263" t="s">
        <v>331</v>
      </c>
      <c r="H1" s="256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</row>
    <row r="2" spans="1:45" s="257" customFormat="1" ht="20.100000000000001" customHeight="1" x14ac:dyDescent="0.2">
      <c r="A2" s="264" t="s">
        <v>405</v>
      </c>
      <c r="B2" s="254" t="s">
        <v>332</v>
      </c>
      <c r="C2" s="27" t="s">
        <v>406</v>
      </c>
      <c r="D2" s="266"/>
      <c r="E2" s="317">
        <f>F2*0.6</f>
        <v>9000</v>
      </c>
      <c r="F2" s="267">
        <v>15000</v>
      </c>
      <c r="G2" s="268">
        <f>E2*D2</f>
        <v>0</v>
      </c>
      <c r="H2" s="256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</row>
    <row r="3" spans="1:45" s="257" customFormat="1" ht="20.100000000000001" customHeight="1" x14ac:dyDescent="0.2">
      <c r="A3" s="264" t="s">
        <v>407</v>
      </c>
      <c r="B3" s="254" t="s">
        <v>333</v>
      </c>
      <c r="C3" s="27" t="s">
        <v>408</v>
      </c>
      <c r="D3" s="266"/>
      <c r="E3" s="317">
        <f t="shared" ref="E3:E40" si="0">F3*0.6</f>
        <v>7920</v>
      </c>
      <c r="F3" s="267">
        <v>13200</v>
      </c>
      <c r="G3" s="268">
        <f t="shared" ref="G3:G10" si="1">E3*D3</f>
        <v>0</v>
      </c>
      <c r="H3" s="256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</row>
    <row r="4" spans="1:45" s="257" customFormat="1" ht="20.100000000000001" customHeight="1" x14ac:dyDescent="0.2">
      <c r="A4" s="264" t="s">
        <v>411</v>
      </c>
      <c r="B4" s="254" t="s">
        <v>334</v>
      </c>
      <c r="C4" s="27" t="s">
        <v>412</v>
      </c>
      <c r="D4" s="266"/>
      <c r="E4" s="317">
        <f t="shared" si="0"/>
        <v>3000</v>
      </c>
      <c r="F4" s="267">
        <v>5000</v>
      </c>
      <c r="G4" s="268">
        <f t="shared" si="1"/>
        <v>0</v>
      </c>
      <c r="H4" s="256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</row>
    <row r="5" spans="1:45" s="257" customFormat="1" ht="20.100000000000001" customHeight="1" x14ac:dyDescent="0.2">
      <c r="A5" s="264" t="s">
        <v>644</v>
      </c>
      <c r="B5" s="1" t="s">
        <v>646</v>
      </c>
      <c r="C5" s="27" t="s">
        <v>645</v>
      </c>
      <c r="D5" s="266"/>
      <c r="E5" s="317">
        <f t="shared" ref="E5" si="2">F5*0.6</f>
        <v>2700</v>
      </c>
      <c r="F5" s="267">
        <v>4500</v>
      </c>
      <c r="G5" s="268">
        <f t="shared" ref="G5" si="3">E5*D5</f>
        <v>0</v>
      </c>
      <c r="H5" s="256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</row>
    <row r="6" spans="1:45" s="257" customFormat="1" ht="20.100000000000001" customHeight="1" x14ac:dyDescent="0.2">
      <c r="A6" s="264" t="s">
        <v>413</v>
      </c>
      <c r="B6" s="254" t="s">
        <v>414</v>
      </c>
      <c r="C6" s="27" t="s">
        <v>415</v>
      </c>
      <c r="D6" s="266"/>
      <c r="E6" s="317">
        <f t="shared" si="0"/>
        <v>6900</v>
      </c>
      <c r="F6" s="267">
        <v>11500</v>
      </c>
      <c r="G6" s="268">
        <f t="shared" si="1"/>
        <v>0</v>
      </c>
      <c r="H6" s="256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</row>
    <row r="7" spans="1:45" s="257" customFormat="1" ht="20.100000000000001" customHeight="1" x14ac:dyDescent="0.2">
      <c r="A7" s="264" t="s">
        <v>335</v>
      </c>
      <c r="B7" s="254" t="s">
        <v>336</v>
      </c>
      <c r="C7" s="467" t="s">
        <v>663</v>
      </c>
      <c r="D7" s="266"/>
      <c r="E7" s="317">
        <f t="shared" si="0"/>
        <v>7500</v>
      </c>
      <c r="F7" s="267">
        <v>12500</v>
      </c>
      <c r="G7" s="268">
        <f>E7*D7</f>
        <v>0</v>
      </c>
      <c r="H7" s="256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</row>
    <row r="8" spans="1:45" s="257" customFormat="1" ht="20.100000000000001" customHeight="1" x14ac:dyDescent="0.2">
      <c r="A8" s="264" t="s">
        <v>409</v>
      </c>
      <c r="B8" s="254" t="s">
        <v>337</v>
      </c>
      <c r="C8" s="27" t="s">
        <v>410</v>
      </c>
      <c r="D8" s="266"/>
      <c r="E8" s="317">
        <f t="shared" si="0"/>
        <v>6900</v>
      </c>
      <c r="F8" s="267">
        <v>11500</v>
      </c>
      <c r="G8" s="268">
        <f>E8*D8</f>
        <v>0</v>
      </c>
      <c r="H8" s="256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</row>
    <row r="9" spans="1:45" s="257" customFormat="1" ht="20.100000000000001" customHeight="1" x14ac:dyDescent="0.2">
      <c r="A9" s="264" t="s">
        <v>338</v>
      </c>
      <c r="B9" s="254" t="s">
        <v>339</v>
      </c>
      <c r="C9" s="269" t="s">
        <v>340</v>
      </c>
      <c r="D9" s="266"/>
      <c r="E9" s="317">
        <f t="shared" si="0"/>
        <v>8700</v>
      </c>
      <c r="F9" s="267">
        <v>14500</v>
      </c>
      <c r="G9" s="268">
        <f>E9*D9</f>
        <v>0</v>
      </c>
      <c r="H9" s="256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</row>
    <row r="10" spans="1:45" s="257" customFormat="1" ht="20.100000000000001" customHeight="1" x14ac:dyDescent="0.2">
      <c r="A10" s="264" t="s">
        <v>341</v>
      </c>
      <c r="B10" s="254" t="s">
        <v>342</v>
      </c>
      <c r="C10" s="269" t="s">
        <v>343</v>
      </c>
      <c r="D10" s="266"/>
      <c r="E10" s="317">
        <f t="shared" si="0"/>
        <v>7140</v>
      </c>
      <c r="F10" s="267">
        <v>11900</v>
      </c>
      <c r="G10" s="268">
        <f t="shared" si="1"/>
        <v>0</v>
      </c>
      <c r="H10" s="256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</row>
    <row r="11" spans="1:45" s="278" customFormat="1" ht="20.100000000000001" customHeight="1" x14ac:dyDescent="0.2">
      <c r="A11" s="270" t="s">
        <v>344</v>
      </c>
      <c r="B11" s="271" t="s">
        <v>248</v>
      </c>
      <c r="C11" s="272" t="s">
        <v>329</v>
      </c>
      <c r="D11" s="273" t="s">
        <v>330</v>
      </c>
      <c r="E11" s="318" t="s">
        <v>98</v>
      </c>
      <c r="F11" s="274" t="s">
        <v>100</v>
      </c>
      <c r="G11" s="275" t="s">
        <v>331</v>
      </c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</row>
    <row r="12" spans="1:45" s="278" customFormat="1" ht="20.100000000000001" customHeight="1" x14ac:dyDescent="0.2">
      <c r="A12" s="279" t="s">
        <v>345</v>
      </c>
      <c r="B12" s="254" t="s">
        <v>346</v>
      </c>
      <c r="C12" s="320" t="s">
        <v>416</v>
      </c>
      <c r="D12" s="266"/>
      <c r="E12" s="317">
        <f t="shared" si="0"/>
        <v>1380</v>
      </c>
      <c r="F12" s="280">
        <v>2300</v>
      </c>
      <c r="G12" s="268">
        <f>E12*D12</f>
        <v>0</v>
      </c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</row>
    <row r="13" spans="1:45" s="278" customFormat="1" ht="20.100000000000001" customHeight="1" x14ac:dyDescent="0.2">
      <c r="A13" s="279" t="s">
        <v>347</v>
      </c>
      <c r="B13" s="254"/>
      <c r="C13" s="265" t="s">
        <v>417</v>
      </c>
      <c r="D13" s="266"/>
      <c r="E13" s="317">
        <f t="shared" si="0"/>
        <v>900</v>
      </c>
      <c r="F13" s="280">
        <v>1500</v>
      </c>
      <c r="G13" s="268">
        <f>E13*D13</f>
        <v>0</v>
      </c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</row>
    <row r="14" spans="1:45" s="278" customFormat="1" ht="20.100000000000001" customHeight="1" x14ac:dyDescent="0.2">
      <c r="A14" s="279" t="s">
        <v>348</v>
      </c>
      <c r="B14" s="254" t="s">
        <v>349</v>
      </c>
      <c r="C14" s="265" t="s">
        <v>418</v>
      </c>
      <c r="D14" s="266"/>
      <c r="E14" s="317">
        <f t="shared" si="0"/>
        <v>282</v>
      </c>
      <c r="F14" s="280">
        <v>470</v>
      </c>
      <c r="G14" s="268">
        <f>E14*D14</f>
        <v>0</v>
      </c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</row>
    <row r="15" spans="1:45" s="278" customFormat="1" ht="20.100000000000001" customHeight="1" x14ac:dyDescent="0.2">
      <c r="A15" s="279" t="s">
        <v>350</v>
      </c>
      <c r="B15" s="254"/>
      <c r="C15" s="281" t="s">
        <v>419</v>
      </c>
      <c r="D15" s="266"/>
      <c r="E15" s="317">
        <f t="shared" si="0"/>
        <v>600</v>
      </c>
      <c r="F15" s="280">
        <v>1000</v>
      </c>
      <c r="G15" s="268">
        <f>E15*D15</f>
        <v>0</v>
      </c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</row>
    <row r="16" spans="1:45" s="278" customFormat="1" ht="20.100000000000001" customHeight="1" x14ac:dyDescent="0.2">
      <c r="A16" s="270" t="s">
        <v>351</v>
      </c>
      <c r="B16" s="271" t="s">
        <v>248</v>
      </c>
      <c r="C16" s="272" t="s">
        <v>329</v>
      </c>
      <c r="D16" s="273" t="s">
        <v>330</v>
      </c>
      <c r="E16" s="318" t="s">
        <v>98</v>
      </c>
      <c r="F16" s="274" t="s">
        <v>100</v>
      </c>
      <c r="G16" s="275" t="s">
        <v>331</v>
      </c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</row>
    <row r="17" spans="1:45" s="257" customFormat="1" ht="20.100000000000001" customHeight="1" x14ac:dyDescent="0.2">
      <c r="A17" s="264" t="s">
        <v>352</v>
      </c>
      <c r="B17" s="424" t="s">
        <v>353</v>
      </c>
      <c r="C17" s="423" t="s">
        <v>569</v>
      </c>
      <c r="D17" s="266"/>
      <c r="E17" s="317">
        <f t="shared" si="0"/>
        <v>4200</v>
      </c>
      <c r="F17" s="267">
        <v>7000</v>
      </c>
      <c r="G17" s="268">
        <f>E17*D17</f>
        <v>0</v>
      </c>
      <c r="H17" s="256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</row>
    <row r="18" spans="1:45" s="278" customFormat="1" ht="20.100000000000001" customHeight="1" x14ac:dyDescent="0.2">
      <c r="A18" s="282" t="s">
        <v>354</v>
      </c>
      <c r="B18" s="289" t="s">
        <v>355</v>
      </c>
      <c r="C18" s="265" t="s">
        <v>420</v>
      </c>
      <c r="D18" s="266"/>
      <c r="E18" s="317">
        <f t="shared" si="0"/>
        <v>3300</v>
      </c>
      <c r="F18" s="280">
        <v>5500</v>
      </c>
      <c r="G18" s="268">
        <f>E18*D18</f>
        <v>0</v>
      </c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</row>
    <row r="19" spans="1:45" s="278" customFormat="1" ht="20.100000000000001" customHeight="1" x14ac:dyDescent="0.2">
      <c r="A19" s="284" t="s">
        <v>356</v>
      </c>
      <c r="B19" s="289" t="s">
        <v>357</v>
      </c>
      <c r="C19" s="464" t="s">
        <v>657</v>
      </c>
      <c r="D19" s="266"/>
      <c r="E19" s="317">
        <f t="shared" si="0"/>
        <v>2700</v>
      </c>
      <c r="F19" s="280">
        <v>4500</v>
      </c>
      <c r="G19" s="268">
        <f t="shared" ref="G19:G27" si="4">E19*D19</f>
        <v>0</v>
      </c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</row>
    <row r="20" spans="1:45" s="278" customFormat="1" ht="20.100000000000001" customHeight="1" x14ac:dyDescent="0.2">
      <c r="A20" s="285" t="s">
        <v>358</v>
      </c>
      <c r="B20" s="289" t="s">
        <v>359</v>
      </c>
      <c r="C20" s="286" t="s">
        <v>360</v>
      </c>
      <c r="D20" s="266"/>
      <c r="E20" s="317">
        <f>F20*0.55</f>
        <v>4675</v>
      </c>
      <c r="F20" s="280">
        <v>8500</v>
      </c>
      <c r="G20" s="268">
        <f>E20*D20</f>
        <v>0</v>
      </c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</row>
    <row r="21" spans="1:45" s="278" customFormat="1" ht="20.100000000000001" customHeight="1" x14ac:dyDescent="0.2">
      <c r="A21" s="285" t="s">
        <v>361</v>
      </c>
      <c r="B21" s="289" t="s">
        <v>362</v>
      </c>
      <c r="C21" s="286" t="s">
        <v>363</v>
      </c>
      <c r="D21" s="266"/>
      <c r="E21" s="317">
        <f t="shared" ref="E21:E22" si="5">F21*0.55</f>
        <v>4345</v>
      </c>
      <c r="F21" s="280">
        <v>7900</v>
      </c>
      <c r="G21" s="268">
        <f t="shared" si="4"/>
        <v>0</v>
      </c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</row>
    <row r="22" spans="1:45" s="278" customFormat="1" ht="20.100000000000001" customHeight="1" x14ac:dyDescent="0.2">
      <c r="A22" s="287" t="s">
        <v>364</v>
      </c>
      <c r="B22" s="283" t="s">
        <v>365</v>
      </c>
      <c r="C22" s="286" t="s">
        <v>366</v>
      </c>
      <c r="D22" s="266"/>
      <c r="E22" s="317">
        <f t="shared" si="5"/>
        <v>4070.0000000000005</v>
      </c>
      <c r="F22" s="280">
        <v>7400</v>
      </c>
      <c r="G22" s="268">
        <f t="shared" si="4"/>
        <v>0</v>
      </c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</row>
    <row r="23" spans="1:45" s="278" customFormat="1" ht="20.100000000000001" customHeight="1" x14ac:dyDescent="0.2">
      <c r="A23" s="264" t="s">
        <v>367</v>
      </c>
      <c r="B23" s="283" t="s">
        <v>368</v>
      </c>
      <c r="C23" s="288" t="s">
        <v>369</v>
      </c>
      <c r="D23" s="266"/>
      <c r="E23" s="317">
        <f t="shared" si="0"/>
        <v>1860</v>
      </c>
      <c r="F23" s="280">
        <v>3100</v>
      </c>
      <c r="G23" s="268">
        <f t="shared" si="4"/>
        <v>0</v>
      </c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</row>
    <row r="24" spans="1:45" s="278" customFormat="1" ht="20.100000000000001" customHeight="1" x14ac:dyDescent="0.2">
      <c r="A24" s="264" t="s">
        <v>370</v>
      </c>
      <c r="B24" s="283" t="s">
        <v>371</v>
      </c>
      <c r="C24" s="288" t="s">
        <v>372</v>
      </c>
      <c r="D24" s="266"/>
      <c r="E24" s="317">
        <f t="shared" si="0"/>
        <v>2040</v>
      </c>
      <c r="F24" s="280">
        <v>3400</v>
      </c>
      <c r="G24" s="268">
        <f t="shared" si="4"/>
        <v>0</v>
      </c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</row>
    <row r="25" spans="1:45" s="278" customFormat="1" ht="20.100000000000001" customHeight="1" x14ac:dyDescent="0.2">
      <c r="A25" s="279" t="s">
        <v>373</v>
      </c>
      <c r="B25" s="283" t="s">
        <v>374</v>
      </c>
      <c r="C25" s="289" t="s">
        <v>375</v>
      </c>
      <c r="D25" s="266"/>
      <c r="E25" s="317">
        <f t="shared" si="0"/>
        <v>2280</v>
      </c>
      <c r="F25" s="280">
        <v>3800</v>
      </c>
      <c r="G25" s="268">
        <f t="shared" si="4"/>
        <v>0</v>
      </c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</row>
    <row r="26" spans="1:45" s="278" customFormat="1" ht="20.100000000000001" customHeight="1" x14ac:dyDescent="0.2">
      <c r="A26" s="279" t="s">
        <v>376</v>
      </c>
      <c r="B26" s="283" t="s">
        <v>374</v>
      </c>
      <c r="C26" s="281" t="s">
        <v>377</v>
      </c>
      <c r="D26" s="266"/>
      <c r="E26" s="317">
        <f t="shared" si="0"/>
        <v>1350</v>
      </c>
      <c r="F26" s="280">
        <v>2250</v>
      </c>
      <c r="G26" s="268">
        <f>E26*D26</f>
        <v>0</v>
      </c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</row>
    <row r="27" spans="1:45" s="278" customFormat="1" ht="20.100000000000001" customHeight="1" x14ac:dyDescent="0.2">
      <c r="A27" s="279" t="s">
        <v>378</v>
      </c>
      <c r="B27" s="283" t="s">
        <v>374</v>
      </c>
      <c r="C27" s="281" t="s">
        <v>379</v>
      </c>
      <c r="D27" s="266"/>
      <c r="E27" s="317">
        <f t="shared" si="0"/>
        <v>960</v>
      </c>
      <c r="F27" s="280">
        <v>1600</v>
      </c>
      <c r="G27" s="268">
        <f t="shared" si="4"/>
        <v>0</v>
      </c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</row>
    <row r="28" spans="1:45" s="278" customFormat="1" ht="20.100000000000001" customHeight="1" x14ac:dyDescent="0.2">
      <c r="A28" s="270" t="s">
        <v>380</v>
      </c>
      <c r="B28" s="271" t="s">
        <v>248</v>
      </c>
      <c r="C28" s="272" t="s">
        <v>329</v>
      </c>
      <c r="D28" s="272" t="s">
        <v>330</v>
      </c>
      <c r="E28" s="318" t="s">
        <v>98</v>
      </c>
      <c r="F28" s="274" t="s">
        <v>100</v>
      </c>
      <c r="G28" s="275" t="s">
        <v>331</v>
      </c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</row>
    <row r="29" spans="1:45" s="278" customFormat="1" ht="20.100000000000001" customHeight="1" x14ac:dyDescent="0.2">
      <c r="A29" s="279" t="s">
        <v>381</v>
      </c>
      <c r="B29" s="283" t="s">
        <v>374</v>
      </c>
      <c r="C29" s="289" t="s">
        <v>382</v>
      </c>
      <c r="D29" s="283"/>
      <c r="E29" s="317">
        <f t="shared" si="0"/>
        <v>2340</v>
      </c>
      <c r="F29" s="421">
        <v>3900</v>
      </c>
      <c r="G29" s="268">
        <f>E29*D29</f>
        <v>0</v>
      </c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</row>
    <row r="30" spans="1:45" s="278" customFormat="1" ht="20.100000000000001" customHeight="1" x14ac:dyDescent="0.2">
      <c r="A30" s="279" t="s">
        <v>383</v>
      </c>
      <c r="B30" s="283" t="s">
        <v>374</v>
      </c>
      <c r="C30" s="289" t="s">
        <v>384</v>
      </c>
      <c r="D30" s="283"/>
      <c r="E30" s="317">
        <f t="shared" si="0"/>
        <v>2820</v>
      </c>
      <c r="F30" s="421">
        <v>4700</v>
      </c>
      <c r="G30" s="268">
        <f t="shared" ref="G30:G40" si="6">E30*D30</f>
        <v>0</v>
      </c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</row>
    <row r="31" spans="1:45" s="278" customFormat="1" ht="20.100000000000001" customHeight="1" x14ac:dyDescent="0.2">
      <c r="A31" s="422" t="s">
        <v>385</v>
      </c>
      <c r="B31" s="289" t="s">
        <v>374</v>
      </c>
      <c r="C31" s="423" t="s">
        <v>388</v>
      </c>
      <c r="D31" s="283"/>
      <c r="E31" s="317">
        <f t="shared" si="0"/>
        <v>3120</v>
      </c>
      <c r="F31" s="421">
        <v>5200</v>
      </c>
      <c r="G31" s="268">
        <f t="shared" si="6"/>
        <v>0</v>
      </c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</row>
    <row r="32" spans="1:45" s="278" customFormat="1" ht="20.100000000000001" customHeight="1" x14ac:dyDescent="0.2">
      <c r="A32" s="422" t="s">
        <v>387</v>
      </c>
      <c r="B32" s="289" t="s">
        <v>374</v>
      </c>
      <c r="C32" s="423" t="s">
        <v>386</v>
      </c>
      <c r="D32" s="283"/>
      <c r="E32" s="317">
        <f t="shared" si="0"/>
        <v>4500</v>
      </c>
      <c r="F32" s="421">
        <v>7500</v>
      </c>
      <c r="G32" s="268">
        <f>E32*D32</f>
        <v>0</v>
      </c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</row>
    <row r="33" spans="1:45" s="278" customFormat="1" ht="20.100000000000001" customHeight="1" x14ac:dyDescent="0.2">
      <c r="A33" s="422" t="s">
        <v>389</v>
      </c>
      <c r="B33" s="289" t="s">
        <v>374</v>
      </c>
      <c r="C33" s="423" t="s">
        <v>392</v>
      </c>
      <c r="D33" s="283"/>
      <c r="E33" s="317">
        <f t="shared" si="0"/>
        <v>4200</v>
      </c>
      <c r="F33" s="421">
        <v>7000</v>
      </c>
      <c r="G33" s="268">
        <f t="shared" si="6"/>
        <v>0</v>
      </c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</row>
    <row r="34" spans="1:45" s="278" customFormat="1" ht="20.100000000000001" customHeight="1" x14ac:dyDescent="0.2">
      <c r="A34" s="422" t="s">
        <v>391</v>
      </c>
      <c r="B34" s="289" t="s">
        <v>374</v>
      </c>
      <c r="C34" s="423" t="s">
        <v>390</v>
      </c>
      <c r="D34" s="283"/>
      <c r="E34" s="317">
        <f t="shared" si="0"/>
        <v>7200</v>
      </c>
      <c r="F34" s="421">
        <v>12000</v>
      </c>
      <c r="G34" s="268">
        <f t="shared" si="6"/>
        <v>0</v>
      </c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</row>
    <row r="35" spans="1:45" s="278" customFormat="1" ht="20.100000000000001" customHeight="1" x14ac:dyDescent="0.2">
      <c r="A35" s="279" t="s">
        <v>393</v>
      </c>
      <c r="B35" s="283" t="s">
        <v>374</v>
      </c>
      <c r="C35" s="281" t="s">
        <v>421</v>
      </c>
      <c r="D35" s="283"/>
      <c r="E35" s="317">
        <f t="shared" si="0"/>
        <v>1020</v>
      </c>
      <c r="F35" s="421">
        <v>1700</v>
      </c>
      <c r="G35" s="268">
        <f t="shared" si="6"/>
        <v>0</v>
      </c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</row>
    <row r="36" spans="1:45" s="278" customFormat="1" ht="20.100000000000001" customHeight="1" x14ac:dyDescent="0.2">
      <c r="A36" s="279" t="s">
        <v>394</v>
      </c>
      <c r="B36" s="283" t="s">
        <v>374</v>
      </c>
      <c r="C36" s="281" t="s">
        <v>422</v>
      </c>
      <c r="D36" s="283"/>
      <c r="E36" s="317">
        <f t="shared" si="0"/>
        <v>930</v>
      </c>
      <c r="F36" s="421">
        <v>1550</v>
      </c>
      <c r="G36" s="268">
        <f t="shared" si="6"/>
        <v>0</v>
      </c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</row>
    <row r="37" spans="1:45" s="278" customFormat="1" ht="20.100000000000001" customHeight="1" x14ac:dyDescent="0.2">
      <c r="A37" s="279" t="s">
        <v>395</v>
      </c>
      <c r="B37" s="283" t="s">
        <v>374</v>
      </c>
      <c r="C37" s="281" t="s">
        <v>423</v>
      </c>
      <c r="D37" s="283"/>
      <c r="E37" s="317">
        <f t="shared" si="0"/>
        <v>1200</v>
      </c>
      <c r="F37" s="421">
        <v>2000</v>
      </c>
      <c r="G37" s="268">
        <f t="shared" si="6"/>
        <v>0</v>
      </c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</row>
    <row r="38" spans="1:45" s="278" customFormat="1" ht="20.100000000000001" customHeight="1" x14ac:dyDescent="0.2">
      <c r="A38" s="279" t="s">
        <v>396</v>
      </c>
      <c r="B38" s="283" t="s">
        <v>374</v>
      </c>
      <c r="C38" s="281" t="s">
        <v>424</v>
      </c>
      <c r="D38" s="283"/>
      <c r="E38" s="317">
        <f t="shared" si="0"/>
        <v>930</v>
      </c>
      <c r="F38" s="421">
        <v>1550</v>
      </c>
      <c r="G38" s="268">
        <f t="shared" si="6"/>
        <v>0</v>
      </c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</row>
    <row r="39" spans="1:45" s="278" customFormat="1" ht="20.100000000000001" customHeight="1" x14ac:dyDescent="0.2">
      <c r="A39" s="420" t="s">
        <v>580</v>
      </c>
      <c r="B39" s="283" t="s">
        <v>374</v>
      </c>
      <c r="C39" s="289" t="s">
        <v>397</v>
      </c>
      <c r="D39" s="283"/>
      <c r="E39" s="317">
        <f t="shared" si="0"/>
        <v>3900</v>
      </c>
      <c r="F39" s="421">
        <v>6500</v>
      </c>
      <c r="G39" s="268">
        <f t="shared" si="6"/>
        <v>0</v>
      </c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</row>
    <row r="40" spans="1:45" s="278" customFormat="1" ht="20.100000000000001" customHeight="1" x14ac:dyDescent="0.2">
      <c r="A40" s="279" t="s">
        <v>398</v>
      </c>
      <c r="B40" s="283" t="s">
        <v>374</v>
      </c>
      <c r="C40" s="265" t="s">
        <v>399</v>
      </c>
      <c r="D40" s="283"/>
      <c r="E40" s="317">
        <f t="shared" si="0"/>
        <v>2100</v>
      </c>
      <c r="F40" s="421">
        <v>3500</v>
      </c>
      <c r="G40" s="268">
        <f t="shared" si="6"/>
        <v>0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</row>
    <row r="41" spans="1:45" s="278" customFormat="1" ht="20.100000000000001" customHeight="1" x14ac:dyDescent="0.2">
      <c r="A41" s="429" t="s">
        <v>400</v>
      </c>
      <c r="B41" s="271" t="s">
        <v>401</v>
      </c>
      <c r="C41" s="272" t="s">
        <v>329</v>
      </c>
      <c r="D41" s="272" t="s">
        <v>330</v>
      </c>
      <c r="E41" s="318" t="s">
        <v>98</v>
      </c>
      <c r="F41" s="274" t="s">
        <v>100</v>
      </c>
      <c r="G41" s="275" t="s">
        <v>331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</row>
    <row r="42" spans="1:45" s="278" customFormat="1" ht="20.100000000000001" customHeight="1" x14ac:dyDescent="0.2">
      <c r="A42" s="284" t="s">
        <v>402</v>
      </c>
      <c r="B42" s="435" t="s">
        <v>374</v>
      </c>
      <c r="C42" s="436" t="s">
        <v>403</v>
      </c>
      <c r="D42" s="266"/>
      <c r="E42" s="317">
        <f t="shared" ref="E42" si="7">F42*0.6</f>
        <v>1680</v>
      </c>
      <c r="F42" s="280">
        <v>2800</v>
      </c>
      <c r="G42" s="268">
        <f>E42*D42</f>
        <v>0</v>
      </c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</row>
    <row r="43" spans="1:45" s="278" customFormat="1" ht="20.100000000000001" customHeight="1" x14ac:dyDescent="0.2">
      <c r="A43" s="458" t="s">
        <v>651</v>
      </c>
      <c r="B43" s="435" t="s">
        <v>374</v>
      </c>
      <c r="C43" s="459" t="s">
        <v>648</v>
      </c>
      <c r="D43" s="266"/>
      <c r="E43" s="317">
        <f t="shared" ref="E43" si="8">F43*0.6</f>
        <v>90</v>
      </c>
      <c r="F43" s="280">
        <v>150</v>
      </c>
      <c r="G43" s="268">
        <f>E43*D43</f>
        <v>0</v>
      </c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</row>
    <row r="44" spans="1:45" s="278" customFormat="1" ht="20.100000000000001" customHeight="1" x14ac:dyDescent="0.2">
      <c r="A44" s="430" t="s">
        <v>400</v>
      </c>
      <c r="B44" s="431" t="s">
        <v>401</v>
      </c>
      <c r="C44" s="432" t="s">
        <v>329</v>
      </c>
      <c r="D44" s="432" t="s">
        <v>330</v>
      </c>
      <c r="E44" s="433" t="s">
        <v>98</v>
      </c>
      <c r="F44" s="434" t="s">
        <v>100</v>
      </c>
      <c r="G44" s="437" t="s">
        <v>331</v>
      </c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</row>
    <row r="45" spans="1:45" s="278" customFormat="1" ht="20.100000000000001" customHeight="1" thickBot="1" x14ac:dyDescent="0.25">
      <c r="A45" s="426" t="s">
        <v>647</v>
      </c>
      <c r="B45" s="290" t="s">
        <v>374</v>
      </c>
      <c r="C45" s="427" t="s">
        <v>662</v>
      </c>
      <c r="D45" s="291"/>
      <c r="E45" s="428">
        <v>2000</v>
      </c>
      <c r="F45" s="292"/>
      <c r="G45" s="293">
        <f>E45*D45</f>
        <v>0</v>
      </c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</row>
    <row r="46" spans="1:45" s="302" customFormat="1" ht="20.100000000000001" customHeight="1" thickBot="1" x14ac:dyDescent="0.3">
      <c r="A46" s="294"/>
      <c r="B46" s="295"/>
      <c r="C46" s="296"/>
      <c r="D46" s="297"/>
      <c r="E46" s="298"/>
      <c r="F46" s="299"/>
      <c r="G46" s="300"/>
      <c r="H46" s="301"/>
      <c r="I46" s="301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</row>
    <row r="47" spans="1:45" s="278" customFormat="1" ht="20.100000000000001" customHeight="1" thickBot="1" x14ac:dyDescent="0.3">
      <c r="A47" s="303"/>
      <c r="B47" s="303"/>
      <c r="C47" s="304" t="s">
        <v>404</v>
      </c>
      <c r="D47" s="305">
        <f>SUM(D2:D45)</f>
        <v>0</v>
      </c>
      <c r="E47" s="306"/>
      <c r="F47" s="306"/>
      <c r="G47" s="307">
        <f>SUM(G2:G45)</f>
        <v>0</v>
      </c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</row>
    <row r="49" spans="1:45" s="308" customFormat="1" x14ac:dyDescent="0.2">
      <c r="A49" s="309"/>
      <c r="B49" s="309"/>
      <c r="C49" s="309"/>
      <c r="D49" s="309"/>
      <c r="E49" s="319"/>
      <c r="F49" s="309"/>
      <c r="G49" s="309"/>
      <c r="H49" s="310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</row>
    <row r="50" spans="1:45" s="308" customFormat="1" x14ac:dyDescent="0.2">
      <c r="A50" s="309"/>
      <c r="B50" s="309"/>
      <c r="C50" s="309"/>
      <c r="D50" s="309"/>
      <c r="E50" s="319"/>
      <c r="F50" s="309"/>
      <c r="G50" s="309"/>
      <c r="H50" s="310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</row>
  </sheetData>
  <protectedRanges>
    <protectedRange sqref="D29:D40 D42:D43 D12:D15 D45:D46 D17:D27 D2:D10" name="Диапазон1"/>
  </protectedRanges>
  <printOptions horizontalCentered="1"/>
  <pageMargins left="0.2" right="0.15748031496062992" top="0.17" bottom="0.19" header="0.15748031496062992" footer="0.15748031496062992"/>
  <pageSetup paperSize="9" scale="51" fitToHeight="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4"/>
  <sheetViews>
    <sheetView zoomScale="85" zoomScaleNormal="85" workbookViewId="0">
      <pane ySplit="1" topLeftCell="A2" activePane="bottomLeft" state="frozen"/>
      <selection pane="bottomLeft" activeCell="B4" sqref="B4"/>
    </sheetView>
  </sheetViews>
  <sheetFormatPr defaultColWidth="11.42578125" defaultRowHeight="12.75" x14ac:dyDescent="0.2"/>
  <cols>
    <col min="1" max="1" width="51" customWidth="1"/>
    <col min="2" max="2" width="13.85546875" style="1" customWidth="1"/>
    <col min="3" max="3" width="12" style="3" customWidth="1"/>
    <col min="4" max="4" width="17.5703125" style="1" customWidth="1"/>
    <col min="5" max="5" width="13.28515625" style="1" customWidth="1"/>
    <col min="6" max="6" width="12.28515625" style="3" customWidth="1"/>
    <col min="7" max="7" width="14" customWidth="1"/>
    <col min="8" max="8" width="20.42578125" customWidth="1"/>
  </cols>
  <sheetData>
    <row r="1" spans="1:8" s="2" customFormat="1" ht="42.75" customHeight="1" x14ac:dyDescent="0.2">
      <c r="A1" s="41" t="s">
        <v>6</v>
      </c>
      <c r="B1" s="42" t="s">
        <v>16</v>
      </c>
      <c r="C1" s="42" t="s">
        <v>66</v>
      </c>
      <c r="D1" s="42" t="s">
        <v>20</v>
      </c>
      <c r="E1" s="43" t="s">
        <v>19</v>
      </c>
      <c r="F1" s="44" t="s">
        <v>9</v>
      </c>
      <c r="G1" s="64" t="s">
        <v>98</v>
      </c>
      <c r="H1" s="118" t="s">
        <v>97</v>
      </c>
    </row>
    <row r="2" spans="1:8" ht="20.100000000000001" customHeight="1" x14ac:dyDescent="0.2">
      <c r="A2" s="63" t="s">
        <v>71</v>
      </c>
      <c r="B2" s="34"/>
      <c r="C2" s="48"/>
      <c r="D2" s="35"/>
      <c r="E2" s="49"/>
      <c r="F2" s="36"/>
      <c r="G2" s="37"/>
      <c r="H2" s="119"/>
    </row>
    <row r="3" spans="1:8" ht="20.100000000000001" customHeight="1" x14ac:dyDescent="0.2">
      <c r="A3" s="58" t="s">
        <v>194</v>
      </c>
      <c r="B3" s="314"/>
      <c r="C3" s="314" t="s">
        <v>163</v>
      </c>
      <c r="D3" s="177" t="s">
        <v>76</v>
      </c>
      <c r="E3" s="313" t="s">
        <v>67</v>
      </c>
      <c r="F3" s="140"/>
      <c r="G3" s="91">
        <v>360</v>
      </c>
      <c r="H3" s="233">
        <f>F3*G3</f>
        <v>0</v>
      </c>
    </row>
    <row r="4" spans="1:8" ht="20.100000000000001" customHeight="1" x14ac:dyDescent="0.2">
      <c r="A4" s="58" t="s">
        <v>231</v>
      </c>
      <c r="B4" s="314"/>
      <c r="C4" s="314" t="s">
        <v>189</v>
      </c>
      <c r="D4" s="177" t="s">
        <v>76</v>
      </c>
      <c r="E4" s="313" t="s">
        <v>67</v>
      </c>
      <c r="F4" s="140"/>
      <c r="G4" s="91">
        <v>360</v>
      </c>
      <c r="H4" s="233">
        <f t="shared" ref="H4:H7" si="0">F4*G4</f>
        <v>0</v>
      </c>
    </row>
    <row r="5" spans="1:8" ht="20.100000000000001" customHeight="1" x14ac:dyDescent="0.2">
      <c r="A5" s="58" t="s">
        <v>195</v>
      </c>
      <c r="B5" s="206" t="s">
        <v>191</v>
      </c>
      <c r="C5" s="314" t="s">
        <v>164</v>
      </c>
      <c r="D5" s="10"/>
      <c r="E5" s="18" t="s">
        <v>67</v>
      </c>
      <c r="F5" s="140"/>
      <c r="G5" s="91">
        <v>1744</v>
      </c>
      <c r="H5" s="233">
        <f t="shared" si="0"/>
        <v>0</v>
      </c>
    </row>
    <row r="6" spans="1:8" ht="20.100000000000001" customHeight="1" x14ac:dyDescent="0.2">
      <c r="A6" s="58" t="s">
        <v>192</v>
      </c>
      <c r="B6" s="206" t="s">
        <v>166</v>
      </c>
      <c r="C6" s="314" t="s">
        <v>165</v>
      </c>
      <c r="D6" s="10"/>
      <c r="E6" s="18" t="s">
        <v>67</v>
      </c>
      <c r="F6" s="140"/>
      <c r="G6" s="91">
        <v>1744</v>
      </c>
      <c r="H6" s="233">
        <f t="shared" si="0"/>
        <v>0</v>
      </c>
    </row>
    <row r="7" spans="1:8" ht="20.100000000000001" customHeight="1" thickBot="1" x14ac:dyDescent="0.25">
      <c r="A7" s="232" t="s">
        <v>193</v>
      </c>
      <c r="B7" s="315" t="s">
        <v>166</v>
      </c>
      <c r="C7" s="316" t="s">
        <v>190</v>
      </c>
      <c r="D7" s="60"/>
      <c r="E7" s="235" t="s">
        <v>67</v>
      </c>
      <c r="F7" s="143"/>
      <c r="G7" s="234">
        <v>1744</v>
      </c>
      <c r="H7" s="233">
        <f t="shared" si="0"/>
        <v>0</v>
      </c>
    </row>
    <row r="8" spans="1:8" ht="20.100000000000001" customHeight="1" x14ac:dyDescent="0.2">
      <c r="A8" s="111"/>
      <c r="B8" s="112"/>
      <c r="C8" s="113"/>
      <c r="D8" s="15"/>
      <c r="E8" s="9"/>
      <c r="F8" s="114"/>
      <c r="G8" s="115"/>
      <c r="H8" s="115"/>
    </row>
    <row r="9" spans="1:8" ht="13.5" thickBot="1" x14ac:dyDescent="0.25">
      <c r="A9" s="7" t="s">
        <v>289</v>
      </c>
    </row>
    <row r="10" spans="1:8" ht="50.25" customHeight="1" thickBot="1" x14ac:dyDescent="0.25">
      <c r="A10" s="4"/>
      <c r="B10" s="5"/>
      <c r="C10" s="6"/>
      <c r="D10" s="5"/>
      <c r="E10" s="75" t="s">
        <v>54</v>
      </c>
      <c r="F10" s="76">
        <f>SUM(F2:F7)</f>
        <v>0</v>
      </c>
      <c r="G10" s="530" t="s">
        <v>77</v>
      </c>
      <c r="H10" s="96">
        <f>SUM(H2:H7)</f>
        <v>0</v>
      </c>
    </row>
    <row r="48" ht="14.25" customHeight="1" x14ac:dyDescent="0.2"/>
    <row r="61" ht="14.25" customHeight="1" x14ac:dyDescent="0.2"/>
    <row r="139" ht="12" customHeight="1" x14ac:dyDescent="0.2"/>
    <row r="192" ht="15.75" customHeight="1" x14ac:dyDescent="0.2"/>
    <row r="214" ht="15.75" customHeight="1" x14ac:dyDescent="0.2"/>
    <row r="274" spans="1:8" s="4" customFormat="1" x14ac:dyDescent="0.2">
      <c r="A274"/>
      <c r="B274" s="1"/>
      <c r="C274" s="3"/>
      <c r="D274" s="1"/>
      <c r="E274" s="1"/>
      <c r="F274" s="3"/>
      <c r="G274"/>
      <c r="H274"/>
    </row>
  </sheetData>
  <sheetProtection autoFilter="0"/>
  <pageMargins left="0.59055118110236227" right="0.62992125984251968" top="0.51181102362204722" bottom="0.55118110236220474" header="0.51181102362204722" footer="0.35433070866141736"/>
  <pageSetup paperSize="9" scale="54" fitToHeight="10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8"/>
  <sheetViews>
    <sheetView zoomScale="85" zoomScaleNormal="85" workbookViewId="0">
      <pane ySplit="1" topLeftCell="A2" activePane="bottomLeft" state="frozen"/>
      <selection pane="bottomLeft" activeCell="G27" sqref="G27"/>
    </sheetView>
  </sheetViews>
  <sheetFormatPr defaultColWidth="11.42578125" defaultRowHeight="12.75" x14ac:dyDescent="0.2"/>
  <cols>
    <col min="1" max="1" width="51" customWidth="1"/>
    <col min="2" max="2" width="18.28515625" style="1" customWidth="1"/>
    <col min="3" max="3" width="17.85546875" style="3" customWidth="1"/>
    <col min="4" max="4" width="16.85546875" style="1" customWidth="1"/>
    <col min="5" max="5" width="21.42578125" style="1" customWidth="1"/>
    <col min="6" max="6" width="12.28515625" style="3" customWidth="1"/>
    <col min="7" max="7" width="13.140625" customWidth="1"/>
    <col min="8" max="8" width="14.42578125" customWidth="1"/>
    <col min="9" max="9" width="16.42578125" customWidth="1"/>
  </cols>
  <sheetData>
    <row r="1" spans="1:9" s="2" customFormat="1" ht="42.75" customHeight="1" x14ac:dyDescent="0.2">
      <c r="A1" s="123" t="s">
        <v>6</v>
      </c>
      <c r="B1" s="124" t="s">
        <v>65</v>
      </c>
      <c r="C1" s="124" t="s">
        <v>66</v>
      </c>
      <c r="D1" s="124" t="s">
        <v>248</v>
      </c>
      <c r="E1" s="125" t="s">
        <v>215</v>
      </c>
      <c r="F1" s="126" t="s">
        <v>9</v>
      </c>
      <c r="G1" s="126" t="s">
        <v>10</v>
      </c>
      <c r="H1" s="127" t="s">
        <v>98</v>
      </c>
      <c r="I1" s="129" t="s">
        <v>97</v>
      </c>
    </row>
    <row r="2" spans="1:9" ht="20.100000000000001" customHeight="1" x14ac:dyDescent="0.25">
      <c r="A2" s="63" t="s">
        <v>224</v>
      </c>
      <c r="B2" s="34"/>
      <c r="C2" s="48"/>
      <c r="D2" s="35"/>
      <c r="E2" s="49"/>
      <c r="F2" s="36"/>
      <c r="G2" s="37"/>
      <c r="H2" s="38"/>
      <c r="I2" s="62"/>
    </row>
    <row r="3" spans="1:9" ht="20.100000000000001" customHeight="1" x14ac:dyDescent="0.2">
      <c r="A3" s="178" t="s">
        <v>574</v>
      </c>
      <c r="B3" s="746" t="s">
        <v>653</v>
      </c>
      <c r="C3" s="179" t="s">
        <v>575</v>
      </c>
      <c r="D3" s="27">
        <v>370</v>
      </c>
      <c r="E3" s="343" t="s">
        <v>216</v>
      </c>
      <c r="F3" s="407"/>
      <c r="G3" s="755">
        <f>SUM(F3:F4)</f>
        <v>0</v>
      </c>
      <c r="H3" s="758">
        <v>1853</v>
      </c>
      <c r="I3" s="752">
        <f>H3*G3</f>
        <v>0</v>
      </c>
    </row>
    <row r="4" spans="1:9" ht="20.100000000000001" customHeight="1" x14ac:dyDescent="0.2">
      <c r="A4" s="178" t="s">
        <v>574</v>
      </c>
      <c r="B4" s="748"/>
      <c r="C4" s="179" t="s">
        <v>575</v>
      </c>
      <c r="D4" s="27">
        <v>410</v>
      </c>
      <c r="E4" s="343" t="s">
        <v>216</v>
      </c>
      <c r="F4" s="407"/>
      <c r="G4" s="756"/>
      <c r="H4" s="759"/>
      <c r="I4" s="753"/>
    </row>
    <row r="5" spans="1:9" ht="20.100000000000001" customHeight="1" x14ac:dyDescent="0.2">
      <c r="A5" s="410"/>
      <c r="B5" s="408"/>
      <c r="C5" s="179"/>
      <c r="D5" s="27"/>
      <c r="E5" s="31"/>
      <c r="F5" s="407"/>
      <c r="G5" s="757"/>
      <c r="H5" s="760"/>
      <c r="I5" s="754"/>
    </row>
    <row r="6" spans="1:9" ht="20.100000000000001" customHeight="1" x14ac:dyDescent="0.2">
      <c r="A6" s="178" t="s">
        <v>573</v>
      </c>
      <c r="B6" s="746" t="s">
        <v>654</v>
      </c>
      <c r="C6" s="179" t="s">
        <v>572</v>
      </c>
      <c r="D6" s="27">
        <v>330</v>
      </c>
      <c r="E6" s="343" t="s">
        <v>216</v>
      </c>
      <c r="F6" s="28"/>
      <c r="G6" s="755">
        <f>SUM(F6:F9)</f>
        <v>0</v>
      </c>
      <c r="H6" s="758">
        <v>1853</v>
      </c>
      <c r="I6" s="752">
        <f>H6*G6</f>
        <v>0</v>
      </c>
    </row>
    <row r="7" spans="1:9" ht="20.100000000000001" customHeight="1" x14ac:dyDescent="0.2">
      <c r="A7" s="178" t="s">
        <v>573</v>
      </c>
      <c r="B7" s="747"/>
      <c r="C7" s="179" t="s">
        <v>572</v>
      </c>
      <c r="D7" s="27">
        <v>370</v>
      </c>
      <c r="E7" s="343" t="s">
        <v>216</v>
      </c>
      <c r="F7" s="28"/>
      <c r="G7" s="756"/>
      <c r="H7" s="759"/>
      <c r="I7" s="753"/>
    </row>
    <row r="8" spans="1:9" ht="20.100000000000001" customHeight="1" x14ac:dyDescent="0.2">
      <c r="A8" s="178" t="s">
        <v>573</v>
      </c>
      <c r="B8" s="747"/>
      <c r="C8" s="179" t="s">
        <v>572</v>
      </c>
      <c r="D8" s="27">
        <v>410</v>
      </c>
      <c r="E8" s="343" t="s">
        <v>216</v>
      </c>
      <c r="F8" s="28"/>
      <c r="G8" s="756"/>
      <c r="H8" s="759"/>
      <c r="I8" s="753"/>
    </row>
    <row r="9" spans="1:9" ht="20.100000000000001" customHeight="1" x14ac:dyDescent="0.2">
      <c r="A9" s="178" t="s">
        <v>573</v>
      </c>
      <c r="B9" s="748"/>
      <c r="C9" s="179" t="s">
        <v>572</v>
      </c>
      <c r="D9" s="27">
        <v>450</v>
      </c>
      <c r="E9" s="343" t="s">
        <v>216</v>
      </c>
      <c r="F9" s="28"/>
      <c r="G9" s="757"/>
      <c r="H9" s="760"/>
      <c r="I9" s="754"/>
    </row>
    <row r="10" spans="1:9" s="103" customFormat="1" x14ac:dyDescent="0.2">
      <c r="A10" s="180"/>
      <c r="B10" s="20"/>
      <c r="C10" s="27"/>
      <c r="D10" s="20"/>
      <c r="E10" s="20"/>
      <c r="F10" s="169"/>
      <c r="G10" s="181"/>
      <c r="H10" s="182"/>
      <c r="I10" s="183"/>
    </row>
    <row r="11" spans="1:9" ht="20.100000000000001" customHeight="1" x14ac:dyDescent="0.2">
      <c r="A11" s="184" t="s">
        <v>220</v>
      </c>
      <c r="B11" s="746" t="s">
        <v>576</v>
      </c>
      <c r="C11" s="185" t="s">
        <v>162</v>
      </c>
      <c r="D11" s="27">
        <v>330</v>
      </c>
      <c r="E11" s="31" t="s">
        <v>216</v>
      </c>
      <c r="F11" s="28"/>
      <c r="G11" s="755">
        <f>SUM(F11:F14)</f>
        <v>0</v>
      </c>
      <c r="H11" s="758">
        <v>1417</v>
      </c>
      <c r="I11" s="752">
        <f>H11*G11</f>
        <v>0</v>
      </c>
    </row>
    <row r="12" spans="1:9" ht="20.100000000000001" customHeight="1" x14ac:dyDescent="0.2">
      <c r="A12" s="184" t="s">
        <v>220</v>
      </c>
      <c r="B12" s="747"/>
      <c r="C12" s="185" t="s">
        <v>162</v>
      </c>
      <c r="D12" s="27">
        <v>370</v>
      </c>
      <c r="E12" s="31" t="s">
        <v>216</v>
      </c>
      <c r="F12" s="28"/>
      <c r="G12" s="756"/>
      <c r="H12" s="759"/>
      <c r="I12" s="753"/>
    </row>
    <row r="13" spans="1:9" ht="20.100000000000001" customHeight="1" x14ac:dyDescent="0.2">
      <c r="A13" s="184" t="s">
        <v>220</v>
      </c>
      <c r="B13" s="747"/>
      <c r="C13" s="185" t="s">
        <v>162</v>
      </c>
      <c r="D13" s="27">
        <v>410</v>
      </c>
      <c r="E13" s="31" t="s">
        <v>216</v>
      </c>
      <c r="F13" s="28"/>
      <c r="G13" s="756"/>
      <c r="H13" s="759"/>
      <c r="I13" s="753"/>
    </row>
    <row r="14" spans="1:9" ht="20.100000000000001" customHeight="1" x14ac:dyDescent="0.2">
      <c r="A14" s="184" t="s">
        <v>220</v>
      </c>
      <c r="B14" s="748"/>
      <c r="C14" s="185" t="s">
        <v>162</v>
      </c>
      <c r="D14" s="27">
        <v>450</v>
      </c>
      <c r="E14" s="31" t="s">
        <v>216</v>
      </c>
      <c r="F14" s="28"/>
      <c r="G14" s="757"/>
      <c r="H14" s="760"/>
      <c r="I14" s="754"/>
    </row>
    <row r="15" spans="1:9" s="103" customFormat="1" ht="15" x14ac:dyDescent="0.2">
      <c r="A15" s="186"/>
      <c r="B15" s="20"/>
      <c r="C15" s="185"/>
      <c r="D15" s="185"/>
      <c r="E15" s="20"/>
      <c r="F15" s="80"/>
      <c r="G15" s="80"/>
      <c r="H15" s="160"/>
      <c r="I15" s="120"/>
    </row>
    <row r="16" spans="1:9" s="168" customFormat="1" ht="33" customHeight="1" x14ac:dyDescent="0.2">
      <c r="A16" s="161" t="s">
        <v>225</v>
      </c>
      <c r="B16" s="162" t="s">
        <v>65</v>
      </c>
      <c r="C16" s="162" t="s">
        <v>66</v>
      </c>
      <c r="D16" s="162" t="s">
        <v>213</v>
      </c>
      <c r="E16" s="163" t="s">
        <v>215</v>
      </c>
      <c r="F16" s="164"/>
      <c r="G16" s="165" t="s">
        <v>10</v>
      </c>
      <c r="H16" s="166" t="s">
        <v>140</v>
      </c>
      <c r="I16" s="167" t="s">
        <v>97</v>
      </c>
    </row>
    <row r="17" spans="1:9" s="168" customFormat="1" ht="33" customHeight="1" x14ac:dyDescent="0.2">
      <c r="A17" s="82" t="s">
        <v>320</v>
      </c>
      <c r="B17" s="117" t="s">
        <v>89</v>
      </c>
      <c r="C17" s="360" t="s">
        <v>321</v>
      </c>
      <c r="D17" s="31" t="s">
        <v>217</v>
      </c>
      <c r="E17" s="31" t="s">
        <v>67</v>
      </c>
      <c r="F17" s="80"/>
      <c r="G17" s="28">
        <f>F17</f>
        <v>0</v>
      </c>
      <c r="H17" s="87">
        <v>2507</v>
      </c>
      <c r="I17" s="120">
        <f>G17*H17</f>
        <v>0</v>
      </c>
    </row>
    <row r="18" spans="1:9" ht="25.5" x14ac:dyDescent="0.2">
      <c r="A18" s="82" t="s">
        <v>221</v>
      </c>
      <c r="B18" s="117" t="s">
        <v>89</v>
      </c>
      <c r="C18" s="27" t="s">
        <v>74</v>
      </c>
      <c r="D18" s="31" t="s">
        <v>217</v>
      </c>
      <c r="E18" s="31" t="s">
        <v>67</v>
      </c>
      <c r="F18" s="80"/>
      <c r="G18" s="28">
        <f>F18</f>
        <v>0</v>
      </c>
      <c r="H18" s="87">
        <v>2070</v>
      </c>
      <c r="I18" s="400">
        <f t="shared" ref="I18:I20" si="0">G18*H18</f>
        <v>0</v>
      </c>
    </row>
    <row r="19" spans="1:9" ht="25.5" x14ac:dyDescent="0.2">
      <c r="A19" s="82" t="s">
        <v>222</v>
      </c>
      <c r="B19" s="117" t="s">
        <v>89</v>
      </c>
      <c r="C19" s="27" t="s">
        <v>90</v>
      </c>
      <c r="D19" s="31" t="s">
        <v>218</v>
      </c>
      <c r="E19" s="31" t="s">
        <v>67</v>
      </c>
      <c r="F19" s="80"/>
      <c r="G19" s="28">
        <f>F19</f>
        <v>0</v>
      </c>
      <c r="H19" s="87">
        <v>2289</v>
      </c>
      <c r="I19" s="400">
        <f t="shared" si="0"/>
        <v>0</v>
      </c>
    </row>
    <row r="20" spans="1:9" ht="26.25" thickBot="1" x14ac:dyDescent="0.25">
      <c r="A20" s="130" t="s">
        <v>223</v>
      </c>
      <c r="B20" s="131" t="s">
        <v>89</v>
      </c>
      <c r="C20" s="132" t="s">
        <v>93</v>
      </c>
      <c r="D20" s="133" t="s">
        <v>219</v>
      </c>
      <c r="E20" s="133" t="s">
        <v>67</v>
      </c>
      <c r="F20" s="134"/>
      <c r="G20" s="110">
        <f>F20</f>
        <v>0</v>
      </c>
      <c r="H20" s="135">
        <v>2507</v>
      </c>
      <c r="I20" s="400">
        <f t="shared" si="0"/>
        <v>0</v>
      </c>
    </row>
    <row r="21" spans="1:9" ht="13.5" thickBot="1" x14ac:dyDescent="0.25">
      <c r="A21" s="103"/>
      <c r="B21" s="116"/>
      <c r="C21" s="104"/>
      <c r="D21" s="116"/>
      <c r="E21" s="116"/>
    </row>
    <row r="22" spans="1:9" ht="32.25" customHeight="1" thickBot="1" x14ac:dyDescent="0.25">
      <c r="A22" s="4"/>
      <c r="B22" s="5"/>
      <c r="C22" s="6"/>
      <c r="D22" s="5"/>
      <c r="E22" s="5"/>
      <c r="F22" s="75" t="s">
        <v>54</v>
      </c>
      <c r="G22" s="76">
        <f>SUM(G3:G21)</f>
        <v>0</v>
      </c>
      <c r="H22" s="530" t="s">
        <v>77</v>
      </c>
      <c r="I22" s="97">
        <f>SUM(I2:I20)</f>
        <v>0</v>
      </c>
    </row>
    <row r="23" spans="1:9" ht="13.5" thickBot="1" x14ac:dyDescent="0.25"/>
    <row r="24" spans="1:9" ht="27.75" customHeight="1" thickBot="1" x14ac:dyDescent="0.25">
      <c r="A24" s="749" t="s">
        <v>214</v>
      </c>
      <c r="B24" s="750"/>
      <c r="C24" s="750"/>
      <c r="D24" s="750"/>
      <c r="E24" s="751"/>
      <c r="F24" s="253"/>
      <c r="G24" s="253"/>
      <c r="H24" s="253"/>
    </row>
    <row r="25" spans="1:9" ht="15.75" thickBot="1" x14ac:dyDescent="0.3">
      <c r="C25" s="1"/>
      <c r="F25" s="116"/>
      <c r="G25" s="103"/>
      <c r="H25" s="411"/>
    </row>
    <row r="26" spans="1:9" ht="15" x14ac:dyDescent="0.25">
      <c r="A26" s="245"/>
      <c r="B26" s="246"/>
      <c r="C26" s="246" t="s">
        <v>575</v>
      </c>
      <c r="D26" s="246" t="s">
        <v>575</v>
      </c>
      <c r="E26" s="247"/>
      <c r="F26" s="116"/>
      <c r="G26" s="103"/>
      <c r="H26" s="411"/>
    </row>
    <row r="27" spans="1:9" ht="15" x14ac:dyDescent="0.25">
      <c r="A27" s="248"/>
      <c r="B27" s="244"/>
      <c r="C27" s="244" t="s">
        <v>204</v>
      </c>
      <c r="D27" s="244" t="s">
        <v>204</v>
      </c>
      <c r="E27" s="249"/>
      <c r="F27" s="116"/>
      <c r="G27" s="103"/>
      <c r="H27" s="411"/>
    </row>
    <row r="28" spans="1:9" ht="15" x14ac:dyDescent="0.25">
      <c r="A28" s="248"/>
      <c r="B28" s="244"/>
      <c r="C28" s="244" t="s">
        <v>206</v>
      </c>
      <c r="D28" s="244" t="s">
        <v>206</v>
      </c>
      <c r="E28" s="249"/>
      <c r="F28" s="116"/>
      <c r="G28" s="103"/>
      <c r="H28" s="411"/>
    </row>
    <row r="29" spans="1:9" ht="15.75" thickBot="1" x14ac:dyDescent="0.3">
      <c r="A29" s="250" t="s">
        <v>578</v>
      </c>
      <c r="B29" s="251"/>
      <c r="C29" s="251" t="s">
        <v>307</v>
      </c>
      <c r="D29" s="251" t="s">
        <v>308</v>
      </c>
      <c r="E29" s="252"/>
      <c r="F29" s="116"/>
      <c r="G29" s="103"/>
      <c r="H29" s="411"/>
    </row>
    <row r="30" spans="1:9" ht="15" x14ac:dyDescent="0.25">
      <c r="A30" t="s">
        <v>310</v>
      </c>
      <c r="C30" s="1" t="s">
        <v>177</v>
      </c>
      <c r="D30" s="1" t="s">
        <v>577</v>
      </c>
      <c r="F30" s="116"/>
      <c r="G30" s="103"/>
      <c r="H30" s="411"/>
    </row>
    <row r="31" spans="1:9" ht="15" x14ac:dyDescent="0.25">
      <c r="A31" t="s">
        <v>655</v>
      </c>
      <c r="C31" s="1" t="s">
        <v>177</v>
      </c>
      <c r="D31" s="1" t="s">
        <v>577</v>
      </c>
      <c r="F31" s="116"/>
      <c r="G31" s="103"/>
      <c r="H31" s="411"/>
    </row>
    <row r="32" spans="1:9" ht="15.75" thickBot="1" x14ac:dyDescent="0.3">
      <c r="C32" s="1"/>
      <c r="F32" s="116"/>
      <c r="G32" s="103"/>
      <c r="H32" s="411"/>
    </row>
    <row r="33" spans="1:8" ht="15" x14ac:dyDescent="0.25">
      <c r="A33" s="245"/>
      <c r="B33" s="246" t="s">
        <v>572</v>
      </c>
      <c r="C33" s="246" t="s">
        <v>572</v>
      </c>
      <c r="D33" s="246" t="s">
        <v>572</v>
      </c>
      <c r="E33" s="247" t="s">
        <v>572</v>
      </c>
      <c r="F33" s="412"/>
      <c r="G33" s="413"/>
      <c r="H33" s="414"/>
    </row>
    <row r="34" spans="1:8" ht="15" x14ac:dyDescent="0.25">
      <c r="A34" s="248"/>
      <c r="B34" s="418" t="s">
        <v>579</v>
      </c>
      <c r="C34" s="418" t="s">
        <v>579</v>
      </c>
      <c r="D34" s="418" t="s">
        <v>579</v>
      </c>
      <c r="E34" s="419" t="s">
        <v>579</v>
      </c>
      <c r="F34" s="412"/>
      <c r="G34" s="413"/>
      <c r="H34" s="414"/>
    </row>
    <row r="35" spans="1:8" ht="15" x14ac:dyDescent="0.25">
      <c r="A35" s="248"/>
      <c r="B35" s="244" t="s">
        <v>206</v>
      </c>
      <c r="C35" s="244" t="s">
        <v>206</v>
      </c>
      <c r="D35" s="244" t="s">
        <v>206</v>
      </c>
      <c r="E35" s="249" t="s">
        <v>206</v>
      </c>
      <c r="F35" s="412"/>
      <c r="G35" s="413"/>
      <c r="H35" s="414"/>
    </row>
    <row r="36" spans="1:8" ht="15.75" thickBot="1" x14ac:dyDescent="0.3">
      <c r="A36" s="250" t="s">
        <v>578</v>
      </c>
      <c r="B36" s="251" t="s">
        <v>306</v>
      </c>
      <c r="C36" s="251" t="s">
        <v>307</v>
      </c>
      <c r="D36" s="251" t="s">
        <v>308</v>
      </c>
      <c r="E36" s="252" t="s">
        <v>309</v>
      </c>
      <c r="F36" s="415"/>
      <c r="G36" s="413"/>
      <c r="H36" s="416"/>
    </row>
    <row r="37" spans="1:8" x14ac:dyDescent="0.2">
      <c r="C37" s="1"/>
      <c r="F37" s="116"/>
      <c r="G37" s="103"/>
      <c r="H37" s="416"/>
    </row>
    <row r="38" spans="1:8" x14ac:dyDescent="0.2">
      <c r="A38" t="s">
        <v>212</v>
      </c>
      <c r="C38" s="1"/>
      <c r="D38" s="1" t="s">
        <v>208</v>
      </c>
      <c r="E38" s="1" t="s">
        <v>178</v>
      </c>
      <c r="F38" s="116"/>
      <c r="G38" s="116"/>
      <c r="H38" s="417"/>
    </row>
    <row r="39" spans="1:8" x14ac:dyDescent="0.2">
      <c r="A39" t="s">
        <v>311</v>
      </c>
      <c r="B39" s="1" t="s">
        <v>312</v>
      </c>
      <c r="C39" s="1" t="s">
        <v>313</v>
      </c>
      <c r="F39" s="116"/>
      <c r="G39" s="116"/>
      <c r="H39" s="417"/>
    </row>
    <row r="40" spans="1:8" ht="15.75" thickBot="1" x14ac:dyDescent="0.3">
      <c r="A40" t="s">
        <v>656</v>
      </c>
      <c r="C40" s="1"/>
      <c r="D40" s="243"/>
      <c r="F40" s="116"/>
      <c r="G40" s="116"/>
      <c r="H40" s="417"/>
    </row>
    <row r="41" spans="1:8" ht="15" x14ac:dyDescent="0.25">
      <c r="A41" s="245"/>
      <c r="B41" s="246" t="s">
        <v>162</v>
      </c>
      <c r="C41" s="246" t="s">
        <v>162</v>
      </c>
      <c r="D41" s="246" t="s">
        <v>162</v>
      </c>
      <c r="E41" s="247" t="s">
        <v>162</v>
      </c>
      <c r="F41" s="412"/>
      <c r="G41" s="413"/>
      <c r="H41" s="417"/>
    </row>
    <row r="42" spans="1:8" ht="15" x14ac:dyDescent="0.25">
      <c r="A42" s="248"/>
      <c r="B42" s="244" t="s">
        <v>205</v>
      </c>
      <c r="C42" s="244" t="s">
        <v>205</v>
      </c>
      <c r="D42" s="244" t="s">
        <v>205</v>
      </c>
      <c r="E42" s="249" t="s">
        <v>205</v>
      </c>
      <c r="F42" s="412"/>
      <c r="G42" s="413"/>
      <c r="H42" s="417"/>
    </row>
    <row r="43" spans="1:8" ht="15" x14ac:dyDescent="0.25">
      <c r="A43" s="248"/>
      <c r="B43" s="244" t="s">
        <v>207</v>
      </c>
      <c r="C43" s="244" t="s">
        <v>207</v>
      </c>
      <c r="D43" s="244" t="s">
        <v>207</v>
      </c>
      <c r="E43" s="249" t="s">
        <v>207</v>
      </c>
      <c r="F43" s="412"/>
      <c r="G43" s="413"/>
      <c r="H43" s="416"/>
    </row>
    <row r="44" spans="1:8" ht="15.75" thickBot="1" x14ac:dyDescent="0.3">
      <c r="A44" s="250" t="s">
        <v>578</v>
      </c>
      <c r="B44" s="251" t="s">
        <v>306</v>
      </c>
      <c r="C44" s="251" t="s">
        <v>307</v>
      </c>
      <c r="D44" s="251" t="s">
        <v>308</v>
      </c>
      <c r="E44" s="252" t="s">
        <v>309</v>
      </c>
      <c r="F44" s="415"/>
      <c r="G44" s="413"/>
      <c r="H44" s="416"/>
    </row>
    <row r="45" spans="1:8" x14ac:dyDescent="0.2">
      <c r="C45" s="1"/>
      <c r="F45" s="116"/>
      <c r="G45" s="103"/>
      <c r="H45" s="103"/>
    </row>
    <row r="46" spans="1:8" x14ac:dyDescent="0.2">
      <c r="A46" t="s">
        <v>322</v>
      </c>
      <c r="C46" s="1"/>
      <c r="D46" s="1" t="s">
        <v>179</v>
      </c>
      <c r="E46" s="1" t="s">
        <v>178</v>
      </c>
      <c r="F46" s="116"/>
      <c r="G46" s="116"/>
      <c r="H46" s="103"/>
    </row>
    <row r="47" spans="1:8" x14ac:dyDescent="0.2">
      <c r="C47" s="1"/>
      <c r="F47" s="116"/>
      <c r="G47" s="116"/>
      <c r="H47" s="103"/>
    </row>
    <row r="48" spans="1:8" x14ac:dyDescent="0.2">
      <c r="A48" t="s">
        <v>209</v>
      </c>
      <c r="C48" s="1"/>
      <c r="D48" s="1" t="s">
        <v>180</v>
      </c>
      <c r="E48" s="1" t="s">
        <v>181</v>
      </c>
      <c r="F48" s="1"/>
      <c r="G48" s="1"/>
    </row>
    <row r="49" spans="1:7" x14ac:dyDescent="0.2">
      <c r="A49" t="s">
        <v>314</v>
      </c>
      <c r="C49" s="1"/>
      <c r="D49" s="1" t="s">
        <v>180</v>
      </c>
      <c r="E49" s="1" t="s">
        <v>181</v>
      </c>
      <c r="F49" s="1"/>
      <c r="G49" s="1"/>
    </row>
    <row r="50" spans="1:7" x14ac:dyDescent="0.2">
      <c r="C50" s="1"/>
      <c r="F50" s="1"/>
      <c r="G50" s="1"/>
    </row>
    <row r="51" spans="1:7" x14ac:dyDescent="0.2">
      <c r="A51" t="s">
        <v>210</v>
      </c>
      <c r="C51" s="1" t="s">
        <v>315</v>
      </c>
      <c r="D51" s="1" t="s">
        <v>211</v>
      </c>
      <c r="F51" s="1"/>
      <c r="G51" s="1"/>
    </row>
    <row r="52" spans="1:7" x14ac:dyDescent="0.2">
      <c r="A52" t="s">
        <v>316</v>
      </c>
      <c r="B52" s="1" t="s">
        <v>317</v>
      </c>
      <c r="C52" s="1" t="s">
        <v>318</v>
      </c>
      <c r="D52" s="1" t="s">
        <v>319</v>
      </c>
      <c r="F52" s="1"/>
    </row>
    <row r="53" spans="1:7" x14ac:dyDescent="0.2">
      <c r="C53" s="1"/>
      <c r="F53" s="1"/>
      <c r="G53" s="1"/>
    </row>
    <row r="72" ht="14.25" customHeight="1" x14ac:dyDescent="0.2"/>
    <row r="85" ht="14.25" customHeight="1" x14ac:dyDescent="0.2"/>
    <row r="163" ht="12" customHeight="1" x14ac:dyDescent="0.2"/>
    <row r="216" ht="15.75" customHeight="1" x14ac:dyDescent="0.2"/>
    <row r="238" ht="15.75" customHeight="1" x14ac:dyDescent="0.2"/>
    <row r="298" spans="1:9" s="4" customFormat="1" x14ac:dyDescent="0.2">
      <c r="A298"/>
      <c r="B298" s="1"/>
      <c r="C298" s="3"/>
      <c r="D298" s="1"/>
      <c r="E298" s="1"/>
      <c r="F298" s="3"/>
      <c r="G298"/>
      <c r="H298"/>
      <c r="I298"/>
    </row>
  </sheetData>
  <sheetProtection autoFilter="0"/>
  <mergeCells count="13">
    <mergeCell ref="I3:I5"/>
    <mergeCell ref="H3:H5"/>
    <mergeCell ref="B6:B9"/>
    <mergeCell ref="B3:B4"/>
    <mergeCell ref="G3:G5"/>
    <mergeCell ref="B11:B14"/>
    <mergeCell ref="A24:E24"/>
    <mergeCell ref="I6:I9"/>
    <mergeCell ref="G11:G14"/>
    <mergeCell ref="H11:H14"/>
    <mergeCell ref="I11:I14"/>
    <mergeCell ref="H6:H9"/>
    <mergeCell ref="G6:G9"/>
  </mergeCells>
  <pageMargins left="0.59055118110236227" right="0.62992125984251968" top="0.51181102362204722" bottom="0.55118110236220474" header="0.51181102362204722" footer="0.35433070866141736"/>
  <pageSetup paperSize="9" scale="46" fitToHeight="100" orientation="portrait" r:id="rId1"/>
  <headerFooter alignWithMargins="0"/>
  <ignoredErrors>
    <ignoredError sqref="D15 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Race (лыжи + бот.) </vt:lpstr>
      <vt:lpstr>Лыжи</vt:lpstr>
      <vt:lpstr>Ботинки</vt:lpstr>
      <vt:lpstr>Палки </vt:lpstr>
      <vt:lpstr>Крепл. IFP</vt:lpstr>
      <vt:lpstr>Крепл. на шурупах</vt:lpstr>
      <vt:lpstr>Cумки </vt:lpstr>
      <vt:lpstr>Доп. оборуд. крепл.</vt:lpstr>
      <vt:lpstr>Камуса</vt:lpstr>
      <vt:lpstr>Стельки Biontech </vt:lpstr>
      <vt:lpstr>Ботинки!Заголовки_для_печати</vt:lpstr>
      <vt:lpstr>Лыжи!Заголовки_для_печати</vt:lpstr>
      <vt:lpstr>'Палки '!Заголовки_для_печати</vt:lpstr>
      <vt:lpstr>'Cумки '!Область_печати</vt:lpstr>
      <vt:lpstr>'Стельки Biontech '!Область_печати</vt:lpstr>
    </vt:vector>
  </TitlesOfParts>
  <Company>Fischer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faulhmic</dc:creator>
  <cp:lastModifiedBy>Екатерина</cp:lastModifiedBy>
  <cp:lastPrinted>2020-01-20T10:51:44Z</cp:lastPrinted>
  <dcterms:created xsi:type="dcterms:W3CDTF">2006-09-05T06:51:33Z</dcterms:created>
  <dcterms:modified xsi:type="dcterms:W3CDTF">2020-01-28T10:50:09Z</dcterms:modified>
</cp:coreProperties>
</file>