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PRO2\shared\Катя\"/>
    </mc:Choice>
  </mc:AlternateContent>
  <bookViews>
    <workbookView xWindow="0" yWindow="0" windowWidth="28800" windowHeight="12375" activeTab="9"/>
  </bookViews>
  <sheets>
    <sheet name="ELITE" sheetId="1" r:id="rId1"/>
    <sheet name="Клюшки" sheetId="2" r:id="rId2"/>
    <sheet name="Коньки" sheetId="3" r:id="rId3"/>
    <sheet name="Защита" sheetId="4" r:id="rId4"/>
    <sheet name="Сумки" sheetId="5" r:id="rId5"/>
    <sheet name="Перчатки" sheetId="6" r:id="rId6"/>
    <sheet name="Визоры" sheetId="7" r:id="rId7"/>
    <sheet name="Одежда" sheetId="8" r:id="rId8"/>
    <sheet name="Разное" sheetId="9" r:id="rId9"/>
    <sheet name="Клюшки Коньки TISA" sheetId="10" r:id="rId10"/>
  </sheets>
  <calcPr calcId="162913"/>
</workbook>
</file>

<file path=xl/calcChain.xml><?xml version="1.0" encoding="utf-8"?>
<calcChain xmlns="http://schemas.openxmlformats.org/spreadsheetml/2006/main">
  <c r="H19" i="10" l="1"/>
  <c r="J19" i="10"/>
  <c r="H21" i="10"/>
  <c r="J21" i="10"/>
  <c r="K21" i="10" s="1"/>
  <c r="K19" i="10" l="1"/>
  <c r="H22" i="10"/>
  <c r="K22" i="10"/>
  <c r="K14" i="10"/>
  <c r="K3" i="10"/>
  <c r="K4" i="10"/>
  <c r="K5" i="10"/>
  <c r="K6" i="10"/>
  <c r="K7" i="10"/>
  <c r="K8" i="10"/>
  <c r="K9" i="10"/>
  <c r="K10" i="10"/>
  <c r="K11" i="10"/>
  <c r="K12" i="10"/>
  <c r="K2" i="10"/>
  <c r="I5" i="9"/>
  <c r="I4" i="9"/>
  <c r="I2" i="9"/>
  <c r="M22" i="8"/>
  <c r="M20" i="8"/>
  <c r="M19" i="8"/>
  <c r="M17" i="8"/>
  <c r="M16" i="8"/>
  <c r="M10" i="8"/>
  <c r="M11" i="8"/>
  <c r="M12" i="8"/>
  <c r="M13" i="8"/>
  <c r="M14" i="8"/>
  <c r="M9" i="8"/>
  <c r="M3" i="8"/>
  <c r="M4" i="8"/>
  <c r="M5" i="8"/>
  <c r="M6" i="8"/>
  <c r="M7" i="8"/>
  <c r="M2" i="8"/>
  <c r="J14" i="7"/>
  <c r="J13" i="7"/>
  <c r="J12" i="7"/>
  <c r="J11" i="7"/>
  <c r="J10" i="7"/>
  <c r="J9" i="7"/>
  <c r="J8" i="7"/>
  <c r="J7" i="7"/>
  <c r="J6" i="7"/>
  <c r="J5" i="7"/>
  <c r="J4" i="7"/>
  <c r="J3" i="7"/>
  <c r="J2" i="7"/>
  <c r="L3" i="6"/>
  <c r="L4" i="6"/>
  <c r="L5" i="6"/>
  <c r="L6" i="6"/>
  <c r="L7" i="6"/>
  <c r="L8" i="6"/>
  <c r="L9" i="6"/>
  <c r="L10" i="6"/>
  <c r="L11" i="6"/>
  <c r="L12" i="6"/>
  <c r="L13" i="6"/>
  <c r="L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2" i="5"/>
  <c r="L12" i="4"/>
  <c r="L13" i="4"/>
  <c r="L11" i="4"/>
  <c r="L9" i="4"/>
  <c r="L8" i="4"/>
  <c r="L7" i="4"/>
  <c r="L6" i="4"/>
  <c r="L5" i="4"/>
  <c r="L4" i="4"/>
  <c r="L3" i="4"/>
  <c r="L2" i="4"/>
  <c r="N12" i="3"/>
  <c r="N11" i="3"/>
  <c r="N9" i="3"/>
  <c r="N8" i="3"/>
  <c r="N6" i="3"/>
  <c r="N5" i="3"/>
  <c r="N3" i="3"/>
  <c r="N2" i="3"/>
  <c r="P27" i="2"/>
  <c r="P28" i="2"/>
  <c r="P29" i="2"/>
  <c r="P30" i="2"/>
  <c r="P31" i="2"/>
  <c r="P32" i="2"/>
  <c r="P26" i="2"/>
  <c r="P23" i="2"/>
  <c r="P24" i="2"/>
  <c r="P22" i="2"/>
  <c r="P19" i="2"/>
  <c r="P20" i="2"/>
  <c r="P18" i="2"/>
  <c r="P13" i="2"/>
  <c r="P14" i="2"/>
  <c r="P15" i="2"/>
  <c r="P16" i="2"/>
  <c r="P12" i="2"/>
  <c r="P3" i="2"/>
  <c r="P4" i="2"/>
  <c r="P5" i="2"/>
  <c r="P6" i="2"/>
  <c r="P7" i="2"/>
  <c r="P8" i="2"/>
  <c r="P9" i="2"/>
  <c r="P10" i="2"/>
  <c r="P2" i="2"/>
  <c r="P18" i="1"/>
  <c r="P19" i="1"/>
  <c r="P20" i="1"/>
  <c r="P21" i="1"/>
  <c r="P22" i="1"/>
  <c r="P23" i="1"/>
  <c r="P24" i="1"/>
  <c r="P25" i="1"/>
  <c r="P17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2" i="1"/>
  <c r="I14" i="10" l="1"/>
  <c r="L14" i="10" s="1"/>
  <c r="I12" i="10"/>
  <c r="L12" i="10" s="1"/>
  <c r="I11" i="10"/>
  <c r="L11" i="10" s="1"/>
  <c r="I10" i="10"/>
  <c r="L10" i="10" s="1"/>
  <c r="I9" i="10"/>
  <c r="L9" i="10" s="1"/>
  <c r="I8" i="10"/>
  <c r="L8" i="10" s="1"/>
  <c r="I7" i="10"/>
  <c r="L7" i="10" s="1"/>
  <c r="I6" i="10"/>
  <c r="L6" i="10" s="1"/>
  <c r="I5" i="10"/>
  <c r="L5" i="10" s="1"/>
  <c r="I4" i="10"/>
  <c r="L4" i="10" s="1"/>
  <c r="I3" i="10"/>
  <c r="L3" i="10" s="1"/>
  <c r="I2" i="10"/>
  <c r="G5" i="9"/>
  <c r="J5" i="9" s="1"/>
  <c r="G4" i="9"/>
  <c r="G6" i="9" s="1"/>
  <c r="J2" i="9"/>
  <c r="K22" i="8"/>
  <c r="N22" i="8" s="1"/>
  <c r="K20" i="8"/>
  <c r="N20" i="8" s="1"/>
  <c r="K19" i="8"/>
  <c r="N19" i="8" s="1"/>
  <c r="K17" i="8"/>
  <c r="N17" i="8" s="1"/>
  <c r="K16" i="8"/>
  <c r="N16" i="8" s="1"/>
  <c r="K14" i="8"/>
  <c r="N14" i="8" s="1"/>
  <c r="K13" i="8"/>
  <c r="N13" i="8" s="1"/>
  <c r="K12" i="8"/>
  <c r="N12" i="8" s="1"/>
  <c r="K11" i="8"/>
  <c r="N11" i="8" s="1"/>
  <c r="K10" i="8"/>
  <c r="N10" i="8" s="1"/>
  <c r="K9" i="8"/>
  <c r="N9" i="8" s="1"/>
  <c r="K7" i="8"/>
  <c r="N7" i="8" s="1"/>
  <c r="K6" i="8"/>
  <c r="N6" i="8" s="1"/>
  <c r="K5" i="8"/>
  <c r="N5" i="8" s="1"/>
  <c r="K4" i="8"/>
  <c r="N4" i="8" s="1"/>
  <c r="K3" i="8"/>
  <c r="N3" i="8" s="1"/>
  <c r="K2" i="8"/>
  <c r="N2" i="8" s="1"/>
  <c r="H14" i="7"/>
  <c r="K14" i="7" s="1"/>
  <c r="H13" i="7"/>
  <c r="K13" i="7" s="1"/>
  <c r="H12" i="7"/>
  <c r="K12" i="7" s="1"/>
  <c r="H11" i="7"/>
  <c r="K11" i="7" s="1"/>
  <c r="H10" i="7"/>
  <c r="K10" i="7" s="1"/>
  <c r="H9" i="7"/>
  <c r="K9" i="7" s="1"/>
  <c r="H8" i="7"/>
  <c r="K8" i="7" s="1"/>
  <c r="H7" i="7"/>
  <c r="K7" i="7" s="1"/>
  <c r="H6" i="7"/>
  <c r="K6" i="7" s="1"/>
  <c r="H5" i="7"/>
  <c r="K5" i="7" s="1"/>
  <c r="H4" i="7"/>
  <c r="K4" i="7" s="1"/>
  <c r="H3" i="7"/>
  <c r="K3" i="7" s="1"/>
  <c r="H2" i="7"/>
  <c r="J13" i="6"/>
  <c r="M13" i="6" s="1"/>
  <c r="J12" i="6"/>
  <c r="M12" i="6" s="1"/>
  <c r="J11" i="6"/>
  <c r="M11" i="6" s="1"/>
  <c r="J10" i="6"/>
  <c r="M10" i="6" s="1"/>
  <c r="J9" i="6"/>
  <c r="M9" i="6" s="1"/>
  <c r="J8" i="6"/>
  <c r="M8" i="6" s="1"/>
  <c r="J7" i="6"/>
  <c r="M7" i="6" s="1"/>
  <c r="J6" i="6"/>
  <c r="M6" i="6" s="1"/>
  <c r="J5" i="6"/>
  <c r="M5" i="6" s="1"/>
  <c r="J4" i="6"/>
  <c r="M4" i="6" s="1"/>
  <c r="J3" i="6"/>
  <c r="M3" i="6" s="1"/>
  <c r="J2" i="6"/>
  <c r="H17" i="5"/>
  <c r="K17" i="5" s="1"/>
  <c r="H16" i="5"/>
  <c r="K16" i="5" s="1"/>
  <c r="H15" i="5"/>
  <c r="K15" i="5" s="1"/>
  <c r="H14" i="5"/>
  <c r="K14" i="5" s="1"/>
  <c r="H13" i="5"/>
  <c r="K13" i="5" s="1"/>
  <c r="H12" i="5"/>
  <c r="K12" i="5" s="1"/>
  <c r="H11" i="5"/>
  <c r="K11" i="5" s="1"/>
  <c r="H10" i="5"/>
  <c r="K10" i="5" s="1"/>
  <c r="H9" i="5"/>
  <c r="K9" i="5" s="1"/>
  <c r="H8" i="5"/>
  <c r="K8" i="5" s="1"/>
  <c r="H7" i="5"/>
  <c r="K7" i="5" s="1"/>
  <c r="H6" i="5"/>
  <c r="K6" i="5" s="1"/>
  <c r="H5" i="5"/>
  <c r="K5" i="5" s="1"/>
  <c r="H4" i="5"/>
  <c r="K4" i="5" s="1"/>
  <c r="H3" i="5"/>
  <c r="K3" i="5" s="1"/>
  <c r="H2" i="5"/>
  <c r="J13" i="4"/>
  <c r="M13" i="4" s="1"/>
  <c r="J12" i="4"/>
  <c r="M12" i="4" s="1"/>
  <c r="J11" i="4"/>
  <c r="M11" i="4" s="1"/>
  <c r="J9" i="4"/>
  <c r="M9" i="4" s="1"/>
  <c r="J8" i="4"/>
  <c r="M8" i="4" s="1"/>
  <c r="J7" i="4"/>
  <c r="M7" i="4" s="1"/>
  <c r="J6" i="4"/>
  <c r="M6" i="4" s="1"/>
  <c r="J5" i="4"/>
  <c r="M5" i="4" s="1"/>
  <c r="J4" i="4"/>
  <c r="M4" i="4" s="1"/>
  <c r="J3" i="4"/>
  <c r="M3" i="4" s="1"/>
  <c r="J2" i="4"/>
  <c r="M2" i="4" s="1"/>
  <c r="L12" i="3"/>
  <c r="O12" i="3" s="1"/>
  <c r="L11" i="3"/>
  <c r="O11" i="3" s="1"/>
  <c r="L9" i="3"/>
  <c r="O9" i="3" s="1"/>
  <c r="L8" i="3"/>
  <c r="O8" i="3" s="1"/>
  <c r="L6" i="3"/>
  <c r="O6" i="3" s="1"/>
  <c r="L5" i="3"/>
  <c r="O5" i="3" s="1"/>
  <c r="L3" i="3"/>
  <c r="O3" i="3" s="1"/>
  <c r="L2" i="3"/>
  <c r="N32" i="2"/>
  <c r="Q32" i="2" s="1"/>
  <c r="N31" i="2"/>
  <c r="Q31" i="2" s="1"/>
  <c r="N30" i="2"/>
  <c r="Q30" i="2" s="1"/>
  <c r="N29" i="2"/>
  <c r="Q29" i="2" s="1"/>
  <c r="N28" i="2"/>
  <c r="Q28" i="2" s="1"/>
  <c r="N27" i="2"/>
  <c r="Q27" i="2" s="1"/>
  <c r="N26" i="2"/>
  <c r="Q26" i="2" s="1"/>
  <c r="Q24" i="2"/>
  <c r="Q23" i="2"/>
  <c r="Q22" i="2"/>
  <c r="N20" i="2"/>
  <c r="Q20" i="2" s="1"/>
  <c r="N19" i="2"/>
  <c r="Q19" i="2" s="1"/>
  <c r="N18" i="2"/>
  <c r="Q18" i="2" s="1"/>
  <c r="N16" i="2"/>
  <c r="Q16" i="2" s="1"/>
  <c r="N15" i="2"/>
  <c r="Q15" i="2" s="1"/>
  <c r="N14" i="2"/>
  <c r="Q14" i="2" s="1"/>
  <c r="N13" i="2"/>
  <c r="Q13" i="2" s="1"/>
  <c r="N12" i="2"/>
  <c r="Q12" i="2" s="1"/>
  <c r="N10" i="2"/>
  <c r="Q10" i="2" s="1"/>
  <c r="N9" i="2"/>
  <c r="Q9" i="2" s="1"/>
  <c r="N8" i="2"/>
  <c r="Q8" i="2" s="1"/>
  <c r="N7" i="2"/>
  <c r="Q7" i="2" s="1"/>
  <c r="N6" i="2"/>
  <c r="Q6" i="2" s="1"/>
  <c r="N5" i="2"/>
  <c r="Q5" i="2" s="1"/>
  <c r="N4" i="2"/>
  <c r="Q4" i="2" s="1"/>
  <c r="N3" i="2"/>
  <c r="Q3" i="2" s="1"/>
  <c r="N2" i="2"/>
  <c r="N25" i="1"/>
  <c r="Q25" i="1" s="1"/>
  <c r="N24" i="1"/>
  <c r="Q24" i="1" s="1"/>
  <c r="N23" i="1"/>
  <c r="Q23" i="1" s="1"/>
  <c r="N22" i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5" i="1"/>
  <c r="Q15" i="1" s="1"/>
  <c r="N14" i="1"/>
  <c r="Q14" i="1" s="1"/>
  <c r="N13" i="1"/>
  <c r="Q13" i="1" s="1"/>
  <c r="N12" i="1"/>
  <c r="Q12" i="1" s="1"/>
  <c r="N11" i="1"/>
  <c r="Q11" i="1" s="1"/>
  <c r="N10" i="1"/>
  <c r="Q10" i="1" s="1"/>
  <c r="N9" i="1"/>
  <c r="Q9" i="1" s="1"/>
  <c r="N8" i="1"/>
  <c r="Q8" i="1" s="1"/>
  <c r="N7" i="1"/>
  <c r="Q7" i="1" s="1"/>
  <c r="N6" i="1"/>
  <c r="Q6" i="1" s="1"/>
  <c r="N5" i="1"/>
  <c r="Q5" i="1" s="1"/>
  <c r="N4" i="1"/>
  <c r="Q4" i="1" s="1"/>
  <c r="N3" i="1"/>
  <c r="Q3" i="1" s="1"/>
  <c r="N2" i="1"/>
  <c r="I15" i="10" l="1"/>
  <c r="H15" i="7"/>
  <c r="K2" i="7"/>
  <c r="K23" i="8"/>
  <c r="N23" i="8"/>
  <c r="J14" i="6"/>
  <c r="H18" i="5"/>
  <c r="M14" i="4"/>
  <c r="L13" i="3"/>
  <c r="N33" i="2"/>
  <c r="N26" i="1"/>
  <c r="L2" i="10"/>
  <c r="L15" i="10" s="1"/>
  <c r="J4" i="9"/>
  <c r="J6" i="9" s="1"/>
  <c r="K15" i="7"/>
  <c r="M2" i="6"/>
  <c r="M14" i="6" s="1"/>
  <c r="K2" i="5"/>
  <c r="K18" i="5" s="1"/>
  <c r="J14" i="4"/>
  <c r="O2" i="3"/>
  <c r="O13" i="3" s="1"/>
  <c r="Q2" i="2"/>
  <c r="Q33" i="2" s="1"/>
  <c r="Q2" i="1"/>
  <c r="Q26" i="1" s="1"/>
</calcChain>
</file>

<file path=xl/sharedStrings.xml><?xml version="1.0" encoding="utf-8"?>
<sst xmlns="http://schemas.openxmlformats.org/spreadsheetml/2006/main" count="723" uniqueCount="387">
  <si>
    <t>Уп-ка</t>
  </si>
  <si>
    <t>Композитные клюшки</t>
  </si>
  <si>
    <t>Артикул</t>
  </si>
  <si>
    <t>L92</t>
  </si>
  <si>
    <t>R92</t>
  </si>
  <si>
    <t>L28</t>
  </si>
  <si>
    <t>R28</t>
  </si>
  <si>
    <t>L88</t>
  </si>
  <si>
    <t>R88</t>
  </si>
  <si>
    <t>L5</t>
  </si>
  <si>
    <t>R5</t>
  </si>
  <si>
    <t>Итого</t>
  </si>
  <si>
    <t>РРЦ*, Руб</t>
  </si>
  <si>
    <t>Цена ЗК, Руб</t>
  </si>
  <si>
    <t>Сумма ЗК, Руб</t>
  </si>
  <si>
    <t>6 шт.</t>
  </si>
  <si>
    <t>CT950 GRIP STICK SR 105</t>
  </si>
  <si>
    <t>H10420,60,105</t>
  </si>
  <si>
    <t>CT950 GRIP STICK SR 95</t>
  </si>
  <si>
    <t>H10420,60,095</t>
  </si>
  <si>
    <t>CT950 GRIP STICK SR 85</t>
  </si>
  <si>
    <t>H10420,60,085</t>
  </si>
  <si>
    <t>CT950 GRIP STICK SR 75</t>
  </si>
  <si>
    <t>H10420,60,075</t>
  </si>
  <si>
    <t>CT950 GRIP STICK INT 65</t>
  </si>
  <si>
    <t>H10420,58,065</t>
  </si>
  <si>
    <t>CT950 GRIP STICK JR 50</t>
  </si>
  <si>
    <t>H10420,55,050</t>
  </si>
  <si>
    <t>TEAM SL GRIP STICK SR 105</t>
  </si>
  <si>
    <t>H11120,60,105</t>
  </si>
  <si>
    <t>TEAM SL GRIP STICK SR 95</t>
  </si>
  <si>
    <t>H11120,60,095</t>
  </si>
  <si>
    <t>TEAM SL GRIP STICK SR 85</t>
  </si>
  <si>
    <t>H11120,60,085</t>
  </si>
  <si>
    <t>TEAM SL GRIP STICK SR 75</t>
  </si>
  <si>
    <t>H11120,60,075</t>
  </si>
  <si>
    <t>TEAM GRIP STICK SR 95</t>
  </si>
  <si>
    <t>H11220,60,095</t>
  </si>
  <si>
    <t>TEAM GRIP STICK SR 85</t>
  </si>
  <si>
    <t>H11220,60,085</t>
  </si>
  <si>
    <t>TEAM GRIP STICK SR 75</t>
  </si>
  <si>
    <t>H11220,60,075</t>
  </si>
  <si>
    <t>TEAM GRIP STICK JR 45</t>
  </si>
  <si>
    <t>H11220,55,045</t>
  </si>
  <si>
    <t>Вратарские клюшки</t>
  </si>
  <si>
    <t>L31</t>
  </si>
  <si>
    <t>R31</t>
  </si>
  <si>
    <t>L30</t>
  </si>
  <si>
    <t>R30</t>
  </si>
  <si>
    <t>3 шт.</t>
  </si>
  <si>
    <t>GC850 COMP GOALIE STICK 27"</t>
  </si>
  <si>
    <t>H17320,27</t>
  </si>
  <si>
    <t>GC850 COMP GOALIE STICK 26"</t>
  </si>
  <si>
    <t>H17320,26</t>
  </si>
  <si>
    <t>GC850 COMP GOALIE STICK 25"</t>
  </si>
  <si>
    <t>H17320,25</t>
  </si>
  <si>
    <t>GF750 GOALIE STICK 28"</t>
  </si>
  <si>
    <t>H17520,28</t>
  </si>
  <si>
    <t>GF750 GOALIE STICK 27"</t>
  </si>
  <si>
    <t>H17520,27</t>
  </si>
  <si>
    <t>GF750 GOALIE STICK 26"</t>
  </si>
  <si>
    <t>H17520,26</t>
  </si>
  <si>
    <t>GF750 GOALIE STICK 25"</t>
  </si>
  <si>
    <t>H17520,25</t>
  </si>
  <si>
    <t>GF550 GOALIE STICK SR</t>
  </si>
  <si>
    <t>H17720,28</t>
  </si>
  <si>
    <t>GF550 GOALIE STICK JR</t>
  </si>
  <si>
    <t>H17720,21</t>
  </si>
  <si>
    <t>Итого:</t>
  </si>
  <si>
    <t>Сумма:</t>
  </si>
  <si>
    <t>CT250 GRIP STICK SR</t>
  </si>
  <si>
    <t>H12320,60,085</t>
  </si>
  <si>
    <t>CT200 GRIP STICK SR</t>
  </si>
  <si>
    <t>H12420,60,085</t>
  </si>
  <si>
    <t>CT150 CLEAR STICK SR</t>
  </si>
  <si>
    <t>H12520,59,080</t>
  </si>
  <si>
    <t>CT150 CLEAR STICK INT</t>
  </si>
  <si>
    <t>H12520,55,065</t>
  </si>
  <si>
    <t>CT150 CLEAR STICK JR</t>
  </si>
  <si>
    <t>H12520,52,040</t>
  </si>
  <si>
    <t>CT150 CLEAR STICK YTH 46"</t>
  </si>
  <si>
    <t>H12520,46,035</t>
  </si>
  <si>
    <t>CT150 CLEAR STICK YTH 42"</t>
  </si>
  <si>
    <t>H12520,42,030</t>
  </si>
  <si>
    <t>CT150 CLEAR STICK YTH 38"</t>
  </si>
  <si>
    <t>H12520,38,025</t>
  </si>
  <si>
    <t>MINI COMPOSITE STICK</t>
  </si>
  <si>
    <t>H12920</t>
  </si>
  <si>
    <t>Гибридные клюшки</t>
  </si>
  <si>
    <t>Прям</t>
  </si>
  <si>
    <t>W350 ABS STICK SR</t>
  </si>
  <si>
    <t>H15220,060</t>
  </si>
  <si>
    <t>W250 ABS STICK SR</t>
  </si>
  <si>
    <t>H15320,059</t>
  </si>
  <si>
    <t>W250 ABS STICK JR</t>
  </si>
  <si>
    <t>H15320,052</t>
  </si>
  <si>
    <t>W250 ABS STICK YTH</t>
  </si>
  <si>
    <t>H15320,045</t>
  </si>
  <si>
    <t>W150 WOOD STICK INT</t>
  </si>
  <si>
    <t>H15520,057</t>
  </si>
  <si>
    <t>GW250 GOALIE STICK SR</t>
  </si>
  <si>
    <t>H17820,26</t>
  </si>
  <si>
    <t>GW250 GOALIE STICK JR</t>
  </si>
  <si>
    <t>H17820,21</t>
  </si>
  <si>
    <t>GW250 GOALIE STICK YTH</t>
  </si>
  <si>
    <t>H17820,19</t>
  </si>
  <si>
    <t>Трубки и надставки</t>
  </si>
  <si>
    <t>Артикул#</t>
  </si>
  <si>
    <t>Всего</t>
  </si>
  <si>
    <t>CT150 CLEAR SQR COMP SHAFT</t>
  </si>
  <si>
    <t>H13420</t>
  </si>
  <si>
    <t xml:space="preserve">Количество необходимо указать тут </t>
  </si>
  <si>
    <t>GLASS/CARBON ENDPLUG SR</t>
  </si>
  <si>
    <t>H13620</t>
  </si>
  <si>
    <t>WOOD ENDPLUG SR 8"</t>
  </si>
  <si>
    <t>H15720</t>
  </si>
  <si>
    <t>Трубки и Крюки</t>
  </si>
  <si>
    <t>CT950 BLADE</t>
  </si>
  <si>
    <t>H14220</t>
  </si>
  <si>
    <t>CT450 BLADE</t>
  </si>
  <si>
    <t>H14320</t>
  </si>
  <si>
    <t>CT250 BLADE</t>
  </si>
  <si>
    <t>H14420</t>
  </si>
  <si>
    <t>CT150 BLADE</t>
  </si>
  <si>
    <t>H14520</t>
  </si>
  <si>
    <t>W350 ABS BLADE SR</t>
  </si>
  <si>
    <t>H16220</t>
  </si>
  <si>
    <t>W250 ABS BLADE SR</t>
  </si>
  <si>
    <t>H16520</t>
  </si>
  <si>
    <t>W250 ABS BLADE JR</t>
  </si>
  <si>
    <t>H16620</t>
  </si>
  <si>
    <t>Коробка</t>
  </si>
  <si>
    <t>Коньки хоккейные муж</t>
  </si>
  <si>
    <t>РРЦ, Руб</t>
  </si>
  <si>
    <t>5 пар</t>
  </si>
  <si>
    <t>КОНЬКИ CT150 SR</t>
  </si>
  <si>
    <t>H04819</t>
  </si>
  <si>
    <t>КОНЬКИ XTR HOCKEY SR (Прокат)</t>
  </si>
  <si>
    <t>H07020</t>
  </si>
  <si>
    <t>нет РРЦ</t>
  </si>
  <si>
    <t>Коньки хоккейные юниор</t>
  </si>
  <si>
    <t>КОНЬКИ CT150 JR</t>
  </si>
  <si>
    <t>H04919</t>
  </si>
  <si>
    <t>КОНЬКИ XTR HOCKEY JR (Прокат)</t>
  </si>
  <si>
    <t>H07120</t>
  </si>
  <si>
    <t>Коньки фигурные жен</t>
  </si>
  <si>
    <t>КОНЬКИ DIADEMA LADY</t>
  </si>
  <si>
    <t>H04217</t>
  </si>
  <si>
    <t>КОНЬКИ XTR FIGURE LADY (Прокат)</t>
  </si>
  <si>
    <t>H07220</t>
  </si>
  <si>
    <t>Коньки фигурные дев</t>
  </si>
  <si>
    <t>КОНЬКИ DIADEMA MISSY</t>
  </si>
  <si>
    <t>H04317</t>
  </si>
  <si>
    <t>КОНЬКИ XTR FIGURE MISSY (Прокат)</t>
  </si>
  <si>
    <t>H07320</t>
  </si>
  <si>
    <t>Защита хоккейная</t>
  </si>
  <si>
    <t>YTH</t>
  </si>
  <si>
    <t>JR</t>
  </si>
  <si>
    <t>Medium S/M</t>
  </si>
  <si>
    <t>Large L/XL</t>
  </si>
  <si>
    <t>НАПЛЕЧНИКИ CT200 SR</t>
  </si>
  <si>
    <t>H05119SR</t>
  </si>
  <si>
    <t>НАПЛЕЧНИКИ CT200 JR</t>
  </si>
  <si>
    <t>H05119JR</t>
  </si>
  <si>
    <t>НАПЛЕЧНИКИ CT200 YTH</t>
  </si>
  <si>
    <t>H05119YTH</t>
  </si>
  <si>
    <t>12 шт.</t>
  </si>
  <si>
    <t>НАЛОКОТНИКИ CT200 SR</t>
  </si>
  <si>
    <t>H05219SR</t>
  </si>
  <si>
    <t>НАЛОКОТНИКИ CT200 JR</t>
  </si>
  <si>
    <t>H05219JR</t>
  </si>
  <si>
    <t>НАЛОКОТНИКИ CT200 YTH</t>
  </si>
  <si>
    <t>H05219YTH</t>
  </si>
  <si>
    <t>ТРУСЫ CT200</t>
  </si>
  <si>
    <t>H05419</t>
  </si>
  <si>
    <t>4 шт.</t>
  </si>
  <si>
    <t>НАБОР STARTER KIT</t>
  </si>
  <si>
    <t>H04520</t>
  </si>
  <si>
    <t>Щитки</t>
  </si>
  <si>
    <t>9"</t>
  </si>
  <si>
    <t>12"</t>
  </si>
  <si>
    <t>13"</t>
  </si>
  <si>
    <t>14"</t>
  </si>
  <si>
    <t>15"</t>
  </si>
  <si>
    <t>16"</t>
  </si>
  <si>
    <t>5 шт.</t>
  </si>
  <si>
    <t>ЩИТКИ CT200 SR</t>
  </si>
  <si>
    <t>H05319SR</t>
  </si>
  <si>
    <t>ЩИТКИ CT200 JR</t>
  </si>
  <si>
    <t>H05319JR</t>
  </si>
  <si>
    <t>ЩИТКИ CT200 YTH</t>
  </si>
  <si>
    <t>H05319YTH</t>
  </si>
  <si>
    <t>Сумки хоккейные</t>
  </si>
  <si>
    <t>BLK/YEL</t>
  </si>
  <si>
    <t>BLK/BLU</t>
  </si>
  <si>
    <t>BLK/RED</t>
  </si>
  <si>
    <t>PLAYER BAG SR</t>
  </si>
  <si>
    <t>H01319SR</t>
  </si>
  <si>
    <t xml:space="preserve">PLAYER BAG JR </t>
  </si>
  <si>
    <t>H01319JR</t>
  </si>
  <si>
    <t xml:space="preserve">PLAYER BAG YTH </t>
  </si>
  <si>
    <t>H01319YTH</t>
  </si>
  <si>
    <t>10 шт.</t>
  </si>
  <si>
    <t xml:space="preserve">TEAM BAG SR </t>
  </si>
  <si>
    <t>H01419SR</t>
  </si>
  <si>
    <t xml:space="preserve">TEAM BAG JR </t>
  </si>
  <si>
    <t>H01419JR</t>
  </si>
  <si>
    <t xml:space="preserve">TEAM BAG YTH </t>
  </si>
  <si>
    <t>H01419YTH</t>
  </si>
  <si>
    <t>2 шт.</t>
  </si>
  <si>
    <t xml:space="preserve">PLAYER BACKPACK SR </t>
  </si>
  <si>
    <t>H01219SR</t>
  </si>
  <si>
    <t xml:space="preserve">PLAYER BACKPACK JR </t>
  </si>
  <si>
    <t>H01219JR</t>
  </si>
  <si>
    <t xml:space="preserve">GOALIE BAG SR </t>
  </si>
  <si>
    <t>H01519SR</t>
  </si>
  <si>
    <t xml:space="preserve">GOALIE BAG JR </t>
  </si>
  <si>
    <t>H01519JR</t>
  </si>
  <si>
    <t>TEAM STICK BAG</t>
  </si>
  <si>
    <t>H01119</t>
  </si>
  <si>
    <t>50 шт.</t>
  </si>
  <si>
    <t>STICK BAG</t>
  </si>
  <si>
    <t>H01019</t>
  </si>
  <si>
    <t>20 шт.</t>
  </si>
  <si>
    <t>PUCK BAG</t>
  </si>
  <si>
    <t>H01819</t>
  </si>
  <si>
    <t>100 шт.</t>
  </si>
  <si>
    <t>GYM BAG</t>
  </si>
  <si>
    <t>H01919</t>
  </si>
  <si>
    <t xml:space="preserve">SKATE BAG </t>
  </si>
  <si>
    <t>H01719</t>
  </si>
  <si>
    <t xml:space="preserve">SKATE BAG DELUXE </t>
  </si>
  <si>
    <t>H01619</t>
  </si>
  <si>
    <t>Перчатки хоккейные</t>
  </si>
  <si>
    <t>14''</t>
  </si>
  <si>
    <t>13''</t>
  </si>
  <si>
    <t>12''</t>
  </si>
  <si>
    <t>11''</t>
  </si>
  <si>
    <t>10''</t>
  </si>
  <si>
    <t>9''</t>
  </si>
  <si>
    <t>6 пар</t>
  </si>
  <si>
    <t>ПЕРЧАТКИ CT950 SR Navy</t>
  </si>
  <si>
    <t>H03720NAV</t>
  </si>
  <si>
    <t>ПЕРЧАТКИ CT950 SR Black</t>
  </si>
  <si>
    <t>H03720BLK</t>
  </si>
  <si>
    <t>ПЕРЧАТКИ CT950 SR Red</t>
  </si>
  <si>
    <t>H03720RED</t>
  </si>
  <si>
    <t>ПЕРЧАТКИ CT850 SR Navy</t>
  </si>
  <si>
    <t>H03517,NAV</t>
  </si>
  <si>
    <t>ПЕРЧАТКИ CT850 SR Black</t>
  </si>
  <si>
    <t>H03517,BLK</t>
  </si>
  <si>
    <t>ПЕРЧАТКИ CT850 SR Red</t>
  </si>
  <si>
    <t>H03517,RED</t>
  </si>
  <si>
    <t>ПЕРЧАТКИ CT150</t>
  </si>
  <si>
    <t>H03616,BLK</t>
  </si>
  <si>
    <t>Визоры хоккейные</t>
  </si>
  <si>
    <t>CLR</t>
  </si>
  <si>
    <t>BLKICE</t>
  </si>
  <si>
    <t>SR</t>
  </si>
  <si>
    <t>VISION17 PRO VISOR BOX F1</t>
  </si>
  <si>
    <t>H02418,F1</t>
  </si>
  <si>
    <t>VISION17 PRO VISOR BOX F2</t>
  </si>
  <si>
    <t>H02418,F2</t>
  </si>
  <si>
    <t>VISION17 PRO VISOR BOX F5</t>
  </si>
  <si>
    <t>H02418,F5</t>
  </si>
  <si>
    <t>VISION16 PRO VISOR POLYBAG F1</t>
  </si>
  <si>
    <t>H02118,F1</t>
  </si>
  <si>
    <t>VISION16 PRO VISOR POLYBAG F2</t>
  </si>
  <si>
    <t>H02118,F2</t>
  </si>
  <si>
    <t>VISION16 PRO VISOR POLYBAG F5</t>
  </si>
  <si>
    <t>H02118,F5</t>
  </si>
  <si>
    <t>F85 PRO VISOR POLYBAG</t>
  </si>
  <si>
    <t>H02516</t>
  </si>
  <si>
    <t>F55 STD VISOR POLYBAG</t>
  </si>
  <si>
    <t>H02716</t>
  </si>
  <si>
    <t>MG FULL SHIELD VISOR BOX</t>
  </si>
  <si>
    <t>H04712</t>
  </si>
  <si>
    <t>MG FULL SHIELD REPLACEMENT VISOR</t>
  </si>
  <si>
    <t>H04812</t>
  </si>
  <si>
    <t>CONVEX17 FULL SHIELD VISOR BOX</t>
  </si>
  <si>
    <t>H02818</t>
  </si>
  <si>
    <t>CONVEX17 FULL SHIELD REPLACEMENT VISOR</t>
  </si>
  <si>
    <t>H02918</t>
  </si>
  <si>
    <t>GOALIE THROAT PRO PROTECTOR POLYBAG</t>
  </si>
  <si>
    <t>H04915</t>
  </si>
  <si>
    <t xml:space="preserve">CLR - </t>
  </si>
  <si>
    <t>ПРОЗРАЧНЫЙ</t>
  </si>
  <si>
    <t xml:space="preserve">BLKICE - </t>
  </si>
  <si>
    <t>ТОНИРОВАННЫЙ</t>
  </si>
  <si>
    <t>Майки тренировочные взрослые</t>
  </si>
  <si>
    <t>S</t>
  </si>
  <si>
    <t>M</t>
  </si>
  <si>
    <t>L</t>
  </si>
  <si>
    <t>XL</t>
  </si>
  <si>
    <t>XXL</t>
  </si>
  <si>
    <t>Вратар</t>
  </si>
  <si>
    <t>PRACTICE JERSEY SR RED</t>
  </si>
  <si>
    <t>H03016RED</t>
  </si>
  <si>
    <t>PRACTICE JERSEY SR BLUE</t>
  </si>
  <si>
    <t>H03016BLU</t>
  </si>
  <si>
    <t>PRACTICE JERSEY SR WHITE</t>
  </si>
  <si>
    <t>H03016WHT</t>
  </si>
  <si>
    <t>PRACTICE JERSEY SR BLACK</t>
  </si>
  <si>
    <t>H03016BLK</t>
  </si>
  <si>
    <t>PRACTICE JERSEY SR YELLOW</t>
  </si>
  <si>
    <t>H03016YEL</t>
  </si>
  <si>
    <t>PRACTICE JERSEY SR GREEN</t>
  </si>
  <si>
    <t>H03016GRN</t>
  </si>
  <si>
    <t>Майки тренировочные детские</t>
  </si>
  <si>
    <t>XS</t>
  </si>
  <si>
    <t>PRACTICE JERSEY JR RED</t>
  </si>
  <si>
    <t>H03816RED</t>
  </si>
  <si>
    <t>PRACTICE JERSEY JR BLUE</t>
  </si>
  <si>
    <t>H03816BLU</t>
  </si>
  <si>
    <t>PRACTICE JERSEY JR WHITE</t>
  </si>
  <si>
    <t>H03816WHT</t>
  </si>
  <si>
    <t>PRACTICE JERSEY JR BLACK</t>
  </si>
  <si>
    <t>H03816BLK</t>
  </si>
  <si>
    <t>PRACTICE JERSEY JR YELLOW</t>
  </si>
  <si>
    <t>H03816YEL</t>
  </si>
  <si>
    <t>PRACTICE JERSEY JR GREEN</t>
  </si>
  <si>
    <t>H03816GRN</t>
  </si>
  <si>
    <t>Гамаши тренировочные</t>
  </si>
  <si>
    <t>RED</t>
  </si>
  <si>
    <t>BLU</t>
  </si>
  <si>
    <t>WHT</t>
  </si>
  <si>
    <t>BLK</t>
  </si>
  <si>
    <t>YEL</t>
  </si>
  <si>
    <t>GRN</t>
  </si>
  <si>
    <t>50 пар</t>
  </si>
  <si>
    <t>PRACTICE SOCKS SR</t>
  </si>
  <si>
    <t>H03216SR</t>
  </si>
  <si>
    <t>PRACTICE SOCKS JR</t>
  </si>
  <si>
    <t>H03216JR</t>
  </si>
  <si>
    <t>Защита паха  (шорты)</t>
  </si>
  <si>
    <t>JOCK COMPRESSION SHORT SR</t>
  </si>
  <si>
    <t>H06220SR</t>
  </si>
  <si>
    <t>JOCK COMPRESSION SHORT JR</t>
  </si>
  <si>
    <t>H06220JR</t>
  </si>
  <si>
    <t>Защита паха</t>
  </si>
  <si>
    <t>JOCK WITH CUP</t>
  </si>
  <si>
    <t>H06320</t>
  </si>
  <si>
    <t>Шайбы</t>
  </si>
  <si>
    <t>GAME PUCK</t>
  </si>
  <si>
    <t>H05116</t>
  </si>
  <si>
    <t>Бутылки</t>
  </si>
  <si>
    <t>WATTER BOTTLE</t>
  </si>
  <si>
    <t>H06820</t>
  </si>
  <si>
    <t>25 шт.</t>
  </si>
  <si>
    <t>BOTTLE HOLDER</t>
  </si>
  <si>
    <t>H06920</t>
  </si>
  <si>
    <t>Клюшки хоккейные</t>
  </si>
  <si>
    <t>R</t>
  </si>
  <si>
    <t>Клюшка Tisa Detroit SR Comp</t>
  </si>
  <si>
    <t>H40819,60,080</t>
  </si>
  <si>
    <t>Клюшка Tisa Detroit JR Comp</t>
  </si>
  <si>
    <t>H40819,52,040</t>
  </si>
  <si>
    <t>Клюшка Tisa Detroit YTH Comp</t>
  </si>
  <si>
    <t>H40819,45,030</t>
  </si>
  <si>
    <t>Клюшка Tisa Master</t>
  </si>
  <si>
    <t xml:space="preserve"> H41318,58 </t>
  </si>
  <si>
    <t>Клюшка Tisa Sokol</t>
  </si>
  <si>
    <t xml:space="preserve"> H41418,52 </t>
  </si>
  <si>
    <t>Клюшка Tisa Pioneer</t>
  </si>
  <si>
    <t xml:space="preserve"> H41518,45 </t>
  </si>
  <si>
    <t>Клюшка Tisa Champion</t>
  </si>
  <si>
    <t xml:space="preserve"> H40618 </t>
  </si>
  <si>
    <t>Клюшка вратаря Tisa Detroit SR</t>
  </si>
  <si>
    <t>H42019,26</t>
  </si>
  <si>
    <t>Клюшка вратаря Tisa Master</t>
  </si>
  <si>
    <t>H42118,26</t>
  </si>
  <si>
    <t>Клюшка вратаря Tisa Sokol</t>
  </si>
  <si>
    <t>H42218,21</t>
  </si>
  <si>
    <t>Клюшка вратаря Tisa Pioneer</t>
  </si>
  <si>
    <t>H42318,18</t>
  </si>
  <si>
    <t>Клюшки д/х с мячом</t>
  </si>
  <si>
    <t>Клюшка бенди Tisa Custom</t>
  </si>
  <si>
    <t>H42815</t>
  </si>
  <si>
    <t>Коньки для мальчиков</t>
  </si>
  <si>
    <t>27-30</t>
  </si>
  <si>
    <t>30-33</t>
  </si>
  <si>
    <t>34-37</t>
  </si>
  <si>
    <t>Коньки раздвижные Tisa Detroit</t>
  </si>
  <si>
    <t>H04617</t>
  </si>
  <si>
    <t>Коньки для девочек</t>
  </si>
  <si>
    <t>Коньки раздвижные Tisa Missy</t>
  </si>
  <si>
    <t>H04717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</si>
</sst>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[$€-2]\ * #,##0.00_-;\-[$€-2]\ * #,##0.00_-;_-[$€-2]\ 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#,##0_ ;\-#,##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i/>
      <sz val="10"/>
      <color theme="0"/>
      <name val="Tahoma"/>
      <family val="2"/>
      <charset val="204"/>
    </font>
    <font>
      <sz val="10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color indexed="10"/>
      <name val="Tahoma"/>
      <family val="2"/>
      <charset val="204"/>
    </font>
    <font>
      <b/>
      <i/>
      <sz val="10"/>
      <color rgb="FFFF0000"/>
      <name val="Tahoma"/>
      <family val="2"/>
      <charset val="204"/>
    </font>
    <font>
      <b/>
      <i/>
      <sz val="10"/>
      <color indexed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65"/>
      </patternFill>
    </fill>
    <fill>
      <patternFill patternType="solid">
        <fgColor indexed="65"/>
        <bgColor indexed="64"/>
      </patternFill>
    </fill>
    <fill>
      <patternFill patternType="lightUp"/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6" fillId="3" borderId="5" xfId="0" applyNumberFormat="1" applyFont="1" applyFill="1" applyBorder="1" applyAlignment="1" applyProtection="1">
      <alignment horizontal="center" vertical="center"/>
      <protection locked="0"/>
    </xf>
    <xf numFmtId="3" fontId="6" fillId="4" borderId="5" xfId="0" applyNumberFormat="1" applyFont="1" applyFill="1" applyBorder="1" applyAlignment="1" applyProtection="1">
      <alignment horizontal="center" vertical="center"/>
      <protection locked="0"/>
    </xf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3" fontId="6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3" fontId="6" fillId="3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8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3" borderId="17" xfId="0" applyNumberFormat="1" applyFont="1" applyFill="1" applyBorder="1" applyAlignment="1" applyProtection="1">
      <alignment horizontal="center" vertical="center"/>
      <protection locked="0"/>
    </xf>
    <xf numFmtId="3" fontId="6" fillId="4" borderId="17" xfId="0" applyNumberFormat="1" applyFont="1" applyFill="1" applyBorder="1" applyAlignment="1" applyProtection="1">
      <alignment horizontal="center" vertical="center"/>
      <protection locked="0"/>
    </xf>
    <xf numFmtId="3" fontId="6" fillId="4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4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166" fontId="6" fillId="4" borderId="8" xfId="0" applyNumberFormat="1" applyFont="1" applyFill="1" applyBorder="1" applyAlignment="1" applyProtection="1">
      <alignment horizontal="center" vertical="center"/>
      <protection locked="0"/>
    </xf>
    <xf numFmtId="166" fontId="6" fillId="4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66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6" fillId="0" borderId="39" xfId="0" applyNumberFormat="1" applyFont="1" applyFill="1" applyBorder="1" applyAlignment="1" applyProtection="1">
      <alignment horizontal="center" vertical="center"/>
      <protection locked="0"/>
    </xf>
    <xf numFmtId="3" fontId="6" fillId="0" borderId="36" xfId="0" applyNumberFormat="1" applyFont="1" applyFill="1" applyBorder="1" applyAlignment="1" applyProtection="1">
      <alignment horizontal="center" vertical="center"/>
      <protection locked="0"/>
    </xf>
    <xf numFmtId="3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left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3" fontId="6" fillId="5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left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3" fontId="6" fillId="5" borderId="8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left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5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left" vertical="center"/>
      <protection locked="0"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shrinkToFit="1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4" fillId="0" borderId="0" xfId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9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center" shrinkToFi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 shrinkToFit="1"/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/>
      <protection locked="0"/>
    </xf>
    <xf numFmtId="164" fontId="1" fillId="0" borderId="17" xfId="0" applyNumberFormat="1" applyFont="1" applyFill="1" applyBorder="1" applyAlignment="1" applyProtection="1">
      <alignment horizontal="left" vertical="center"/>
      <protection locked="0"/>
    </xf>
    <xf numFmtId="164" fontId="1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5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left" vertical="center"/>
      <protection locked="0"/>
    </xf>
    <xf numFmtId="164" fontId="1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5" borderId="20" xfId="0" applyNumberFormat="1" applyFont="1" applyFill="1" applyBorder="1" applyAlignment="1" applyProtection="1">
      <alignment horizontal="center" vertical="center"/>
      <protection locked="0"/>
    </xf>
    <xf numFmtId="166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Fill="1" applyBorder="1" applyAlignment="1" applyProtection="1">
      <alignment horizontal="center" vertical="center"/>
      <protection locked="0"/>
    </xf>
    <xf numFmtId="164" fontId="1" fillId="0" borderId="31" xfId="0" applyNumberFormat="1" applyFont="1" applyFill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6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3" fontId="6" fillId="5" borderId="31" xfId="0" applyNumberFormat="1" applyFon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9" fontId="12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hidden="1"/>
    </xf>
    <xf numFmtId="164" fontId="7" fillId="0" borderId="31" xfId="0" applyNumberFormat="1" applyFont="1" applyFill="1" applyBorder="1" applyAlignment="1" applyProtection="1">
      <alignment horizontal="center" vertical="center"/>
      <protection hidden="1"/>
    </xf>
    <xf numFmtId="164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6" fontId="6" fillId="5" borderId="8" xfId="0" applyNumberFormat="1" applyFont="1" applyFill="1" applyBorder="1" applyAlignment="1" applyProtection="1">
      <alignment horizontal="center" vertical="center"/>
      <protection locked="0"/>
    </xf>
    <xf numFmtId="166" fontId="6" fillId="5" borderId="5" xfId="0" applyNumberFormat="1" applyFont="1" applyFill="1" applyBorder="1" applyAlignment="1" applyProtection="1">
      <alignment horizontal="center" vertical="center"/>
      <protection locked="0"/>
    </xf>
    <xf numFmtId="166" fontId="6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164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protection locked="0"/>
    </xf>
    <xf numFmtId="164" fontId="6" fillId="0" borderId="36" xfId="0" applyNumberFormat="1" applyFont="1" applyFill="1" applyBorder="1" applyAlignment="1" applyProtection="1">
      <alignment horizontal="center" vertical="center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5" xfId="0" applyNumberFormat="1" applyFont="1" applyFill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right" vertical="center"/>
      <protection locked="0"/>
    </xf>
    <xf numFmtId="168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right" vertical="center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shrinkToFit="1"/>
      <protection locked="0"/>
    </xf>
    <xf numFmtId="167" fontId="3" fillId="0" borderId="0" xfId="0" applyNumberFormat="1" applyFont="1" applyFill="1" applyBorder="1" applyAlignment="1" applyProtection="1">
      <alignment shrinkToFit="1"/>
      <protection locked="0"/>
    </xf>
    <xf numFmtId="0" fontId="14" fillId="0" borderId="0" xfId="0" applyFont="1" applyFill="1" applyBorder="1" applyAlignment="1" applyProtection="1">
      <protection locked="0"/>
    </xf>
    <xf numFmtId="164" fontId="1" fillId="0" borderId="36" xfId="0" applyNumberFormat="1" applyFont="1" applyFill="1" applyBorder="1" applyAlignment="1" applyProtection="1">
      <alignment horizontal="left" vertical="center"/>
      <protection locked="0"/>
    </xf>
    <xf numFmtId="3" fontId="6" fillId="5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164" fontId="1" fillId="0" borderId="39" xfId="0" applyNumberFormat="1" applyFont="1" applyFill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3" fontId="6" fillId="5" borderId="39" xfId="0" applyNumberFormat="1" applyFont="1" applyFill="1" applyBorder="1" applyAlignment="1" applyProtection="1">
      <alignment horizontal="center" vertical="center"/>
      <protection locked="0"/>
    </xf>
    <xf numFmtId="164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0" borderId="36" xfId="0" applyNumberFormat="1" applyFont="1" applyFill="1" applyBorder="1" applyAlignment="1" applyProtection="1">
      <alignment horizontal="center" vertical="center"/>
      <protection locked="0" hidden="1"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0" borderId="39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164" fontId="7" fillId="0" borderId="5" xfId="0" applyNumberFormat="1" applyFont="1" applyFill="1" applyBorder="1" applyAlignment="1" applyProtection="1">
      <alignment horizontal="center" vertical="center"/>
      <protection locked="0" hidden="1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4" fillId="0" borderId="0" xfId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3" fontId="6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4" fontId="1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22</xdr:row>
      <xdr:rowOff>93980</xdr:rowOff>
    </xdr:from>
    <xdr:to>
      <xdr:col>12</xdr:col>
      <xdr:colOff>298450</xdr:colOff>
      <xdr:row>22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7105650" y="5494655"/>
          <a:ext cx="984250" cy="12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209550</xdr:colOff>
      <xdr:row>22</xdr:row>
      <xdr:rowOff>93980</xdr:rowOff>
    </xdr:from>
    <xdr:to>
      <xdr:col>12</xdr:col>
      <xdr:colOff>298450</xdr:colOff>
      <xdr:row>22</xdr:row>
      <xdr:rowOff>95250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V="1">
          <a:off x="7105650" y="5494655"/>
          <a:ext cx="984250" cy="12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396240</xdr:colOff>
      <xdr:row>0</xdr:row>
      <xdr:rowOff>0</xdr:rowOff>
    </xdr:from>
    <xdr:to>
      <xdr:col>12</xdr:col>
      <xdr:colOff>400050</xdr:colOff>
      <xdr:row>6</xdr:row>
      <xdr:rowOff>19050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940" y="15240"/>
          <a:ext cx="88011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388620</xdr:colOff>
      <xdr:row>0</xdr:row>
      <xdr:rowOff>0</xdr:rowOff>
    </xdr:from>
    <xdr:to>
      <xdr:col>10</xdr:col>
      <xdr:colOff>392430</xdr:colOff>
      <xdr:row>5</xdr:row>
      <xdr:rowOff>66675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6495" y="0"/>
          <a:ext cx="88963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A27" sqref="A27:I32"/>
    </sheetView>
  </sheetViews>
  <sheetFormatPr defaultColWidth="5.5703125" defaultRowHeight="12.75" x14ac:dyDescent="0.2"/>
  <cols>
    <col min="1" max="1" width="7.28515625" style="73" bestFit="1" customWidth="1"/>
    <col min="2" max="2" width="34.7109375" style="73" customWidth="1"/>
    <col min="3" max="3" width="14.42578125" style="74" customWidth="1"/>
    <col min="4" max="13" width="6.7109375" style="47" customWidth="1"/>
    <col min="14" max="14" width="12.140625" style="47" customWidth="1"/>
    <col min="15" max="15" width="12.140625" style="101" bestFit="1" customWidth="1"/>
    <col min="16" max="16" width="12" style="47" bestFit="1" customWidth="1"/>
    <col min="17" max="17" width="16.140625" style="47" customWidth="1"/>
    <col min="18" max="18" width="9.140625" style="47" customWidth="1"/>
    <col min="19" max="19" width="11.5703125" style="79" customWidth="1"/>
    <col min="20" max="20" width="12" style="79" bestFit="1" customWidth="1"/>
    <col min="21" max="21" width="15" style="47" bestFit="1" customWidth="1"/>
    <col min="22" max="16384" width="5.5703125" style="47"/>
  </cols>
  <sheetData>
    <row r="1" spans="1:20" s="41" customFormat="1" ht="25.5" x14ac:dyDescent="0.25">
      <c r="A1" s="37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/>
      <c r="M1" s="38"/>
      <c r="N1" s="38" t="s">
        <v>11</v>
      </c>
      <c r="O1" s="39" t="s">
        <v>12</v>
      </c>
      <c r="P1" s="104" t="s">
        <v>13</v>
      </c>
      <c r="Q1" s="40" t="s">
        <v>14</v>
      </c>
    </row>
    <row r="2" spans="1:20" x14ac:dyDescent="0.2">
      <c r="A2" s="42" t="s">
        <v>15</v>
      </c>
      <c r="B2" s="43" t="s">
        <v>16</v>
      </c>
      <c r="C2" s="44" t="s">
        <v>17</v>
      </c>
      <c r="D2" s="1"/>
      <c r="E2" s="1"/>
      <c r="F2" s="1"/>
      <c r="G2" s="1"/>
      <c r="H2" s="1"/>
      <c r="I2" s="1"/>
      <c r="J2" s="2"/>
      <c r="K2" s="2"/>
      <c r="L2" s="45"/>
      <c r="M2" s="45"/>
      <c r="N2" s="13">
        <f t="shared" ref="N2:N14" si="0">SUM(D2:M2)</f>
        <v>0</v>
      </c>
      <c r="O2" s="44">
        <v>9990</v>
      </c>
      <c r="P2" s="105">
        <f>ROUND((O2*(1-45%)),0)*(1+0.05)</f>
        <v>5769.75</v>
      </c>
      <c r="Q2" s="46">
        <f>N2*P2</f>
        <v>0</v>
      </c>
      <c r="S2" s="47"/>
      <c r="T2" s="47"/>
    </row>
    <row r="3" spans="1:20" x14ac:dyDescent="0.2">
      <c r="A3" s="48" t="s">
        <v>15</v>
      </c>
      <c r="B3" s="49" t="s">
        <v>18</v>
      </c>
      <c r="C3" s="50" t="s">
        <v>19</v>
      </c>
      <c r="D3" s="3"/>
      <c r="E3" s="3"/>
      <c r="F3" s="3"/>
      <c r="G3" s="3"/>
      <c r="H3" s="3"/>
      <c r="I3" s="3"/>
      <c r="J3" s="4"/>
      <c r="K3" s="4"/>
      <c r="L3" s="51"/>
      <c r="M3" s="51"/>
      <c r="N3" s="19">
        <f t="shared" si="0"/>
        <v>0</v>
      </c>
      <c r="O3" s="50">
        <v>9990</v>
      </c>
      <c r="P3" s="105">
        <f t="shared" ref="P3:P15" si="1">ROUND((O3*(1-45%)),0)*(1+0.05)</f>
        <v>5769.75</v>
      </c>
      <c r="Q3" s="52">
        <f t="shared" ref="Q3:Q14" si="2">N3*P3</f>
        <v>0</v>
      </c>
      <c r="S3" s="47"/>
      <c r="T3" s="47"/>
    </row>
    <row r="4" spans="1:20" x14ac:dyDescent="0.2">
      <c r="A4" s="48" t="s">
        <v>15</v>
      </c>
      <c r="B4" s="49" t="s">
        <v>20</v>
      </c>
      <c r="C4" s="50" t="s">
        <v>21</v>
      </c>
      <c r="D4" s="3"/>
      <c r="E4" s="3"/>
      <c r="F4" s="3"/>
      <c r="G4" s="3"/>
      <c r="H4" s="3"/>
      <c r="I4" s="3"/>
      <c r="J4" s="4"/>
      <c r="K4" s="4"/>
      <c r="L4" s="51"/>
      <c r="M4" s="51"/>
      <c r="N4" s="19">
        <f t="shared" si="0"/>
        <v>0</v>
      </c>
      <c r="O4" s="50">
        <v>9990</v>
      </c>
      <c r="P4" s="105">
        <f t="shared" si="1"/>
        <v>5769.75</v>
      </c>
      <c r="Q4" s="52">
        <f t="shared" si="2"/>
        <v>0</v>
      </c>
      <c r="S4" s="47"/>
      <c r="T4" s="47"/>
    </row>
    <row r="5" spans="1:20" x14ac:dyDescent="0.2">
      <c r="A5" s="48" t="s">
        <v>15</v>
      </c>
      <c r="B5" s="49" t="s">
        <v>22</v>
      </c>
      <c r="C5" s="50" t="s">
        <v>23</v>
      </c>
      <c r="D5" s="3"/>
      <c r="E5" s="3"/>
      <c r="F5" s="3"/>
      <c r="G5" s="3"/>
      <c r="H5" s="3"/>
      <c r="I5" s="3"/>
      <c r="J5" s="4"/>
      <c r="K5" s="4"/>
      <c r="L5" s="51"/>
      <c r="M5" s="51"/>
      <c r="N5" s="19">
        <f t="shared" si="0"/>
        <v>0</v>
      </c>
      <c r="O5" s="50">
        <v>9990</v>
      </c>
      <c r="P5" s="105">
        <f t="shared" si="1"/>
        <v>5769.75</v>
      </c>
      <c r="Q5" s="52">
        <f t="shared" si="2"/>
        <v>0</v>
      </c>
      <c r="S5" s="47"/>
      <c r="T5" s="47"/>
    </row>
    <row r="6" spans="1:20" ht="15" x14ac:dyDescent="0.2">
      <c r="A6" s="48" t="s">
        <v>15</v>
      </c>
      <c r="B6" s="49" t="s">
        <v>24</v>
      </c>
      <c r="C6" s="50" t="s">
        <v>25</v>
      </c>
      <c r="D6" s="4"/>
      <c r="E6" s="5"/>
      <c r="F6" s="5"/>
      <c r="G6" s="5"/>
      <c r="H6" s="53"/>
      <c r="I6" s="53"/>
      <c r="J6" s="51"/>
      <c r="K6" s="51"/>
      <c r="L6" s="51"/>
      <c r="M6" s="51"/>
      <c r="N6" s="19">
        <f t="shared" si="0"/>
        <v>0</v>
      </c>
      <c r="O6" s="50">
        <v>9490</v>
      </c>
      <c r="P6" s="105">
        <f t="shared" si="1"/>
        <v>5481</v>
      </c>
      <c r="Q6" s="52">
        <f t="shared" si="2"/>
        <v>0</v>
      </c>
      <c r="S6" s="47"/>
      <c r="T6" s="47"/>
    </row>
    <row r="7" spans="1:20" ht="15" x14ac:dyDescent="0.2">
      <c r="A7" s="48" t="s">
        <v>15</v>
      </c>
      <c r="B7" s="49" t="s">
        <v>26</v>
      </c>
      <c r="C7" s="50" t="s">
        <v>27</v>
      </c>
      <c r="D7" s="5"/>
      <c r="E7" s="5"/>
      <c r="F7" s="53"/>
      <c r="G7" s="53"/>
      <c r="H7" s="53"/>
      <c r="I7" s="53"/>
      <c r="J7" s="51"/>
      <c r="K7" s="51"/>
      <c r="L7" s="51"/>
      <c r="M7" s="51"/>
      <c r="N7" s="19">
        <f>SUM(D7:M7)</f>
        <v>0</v>
      </c>
      <c r="O7" s="50">
        <v>6990</v>
      </c>
      <c r="P7" s="105">
        <f t="shared" si="1"/>
        <v>4037.25</v>
      </c>
      <c r="Q7" s="52">
        <f t="shared" si="2"/>
        <v>0</v>
      </c>
      <c r="S7" s="47"/>
      <c r="T7" s="47"/>
    </row>
    <row r="8" spans="1:20" x14ac:dyDescent="0.2">
      <c r="A8" s="48" t="s">
        <v>15</v>
      </c>
      <c r="B8" s="49" t="s">
        <v>28</v>
      </c>
      <c r="C8" s="50" t="s">
        <v>29</v>
      </c>
      <c r="D8" s="3"/>
      <c r="E8" s="3"/>
      <c r="F8" s="3"/>
      <c r="G8" s="3"/>
      <c r="H8" s="3"/>
      <c r="I8" s="3"/>
      <c r="J8" s="3"/>
      <c r="K8" s="3"/>
      <c r="L8" s="51"/>
      <c r="M8" s="51"/>
      <c r="N8" s="19">
        <f t="shared" si="0"/>
        <v>0</v>
      </c>
      <c r="O8" s="50">
        <v>8490</v>
      </c>
      <c r="P8" s="105">
        <f t="shared" si="1"/>
        <v>4903.5</v>
      </c>
      <c r="Q8" s="52">
        <f t="shared" si="2"/>
        <v>0</v>
      </c>
      <c r="S8" s="47"/>
      <c r="T8" s="47"/>
    </row>
    <row r="9" spans="1:20" x14ac:dyDescent="0.2">
      <c r="A9" s="48" t="s">
        <v>15</v>
      </c>
      <c r="B9" s="49" t="s">
        <v>30</v>
      </c>
      <c r="C9" s="50" t="s">
        <v>31</v>
      </c>
      <c r="D9" s="3"/>
      <c r="E9" s="3"/>
      <c r="F9" s="3"/>
      <c r="G9" s="3"/>
      <c r="H9" s="3"/>
      <c r="I9" s="3"/>
      <c r="J9" s="3"/>
      <c r="K9" s="3"/>
      <c r="L9" s="51"/>
      <c r="M9" s="51"/>
      <c r="N9" s="19">
        <f t="shared" si="0"/>
        <v>0</v>
      </c>
      <c r="O9" s="50">
        <v>8490</v>
      </c>
      <c r="P9" s="105">
        <f t="shared" si="1"/>
        <v>4903.5</v>
      </c>
      <c r="Q9" s="52">
        <f>N9*P9</f>
        <v>0</v>
      </c>
      <c r="S9" s="47"/>
      <c r="T9" s="47"/>
    </row>
    <row r="10" spans="1:20" x14ac:dyDescent="0.2">
      <c r="A10" s="48" t="s">
        <v>15</v>
      </c>
      <c r="B10" s="49" t="s">
        <v>32</v>
      </c>
      <c r="C10" s="50" t="s">
        <v>33</v>
      </c>
      <c r="D10" s="3"/>
      <c r="E10" s="3"/>
      <c r="F10" s="3"/>
      <c r="G10" s="3"/>
      <c r="H10" s="3"/>
      <c r="I10" s="3"/>
      <c r="J10" s="3"/>
      <c r="K10" s="3"/>
      <c r="L10" s="51"/>
      <c r="M10" s="51"/>
      <c r="N10" s="19">
        <f>SUM(D10:M10)</f>
        <v>0</v>
      </c>
      <c r="O10" s="50">
        <v>8490</v>
      </c>
      <c r="P10" s="105">
        <f t="shared" si="1"/>
        <v>4903.5</v>
      </c>
      <c r="Q10" s="52">
        <f t="shared" si="2"/>
        <v>0</v>
      </c>
      <c r="S10" s="47"/>
      <c r="T10" s="47"/>
    </row>
    <row r="11" spans="1:20" x14ac:dyDescent="0.2">
      <c r="A11" s="48" t="s">
        <v>15</v>
      </c>
      <c r="B11" s="49" t="s">
        <v>34</v>
      </c>
      <c r="C11" s="50" t="s">
        <v>35</v>
      </c>
      <c r="D11" s="3"/>
      <c r="E11" s="3"/>
      <c r="F11" s="3"/>
      <c r="G11" s="3"/>
      <c r="H11" s="3"/>
      <c r="I11" s="3"/>
      <c r="J11" s="3"/>
      <c r="K11" s="3"/>
      <c r="L11" s="51"/>
      <c r="M11" s="51"/>
      <c r="N11" s="19">
        <f>SUM(D11:M11)</f>
        <v>0</v>
      </c>
      <c r="O11" s="50">
        <v>8490</v>
      </c>
      <c r="P11" s="105">
        <f t="shared" si="1"/>
        <v>4903.5</v>
      </c>
      <c r="Q11" s="52">
        <f t="shared" si="2"/>
        <v>0</v>
      </c>
      <c r="S11" s="47"/>
      <c r="T11" s="47"/>
    </row>
    <row r="12" spans="1:20" x14ac:dyDescent="0.2">
      <c r="A12" s="48" t="s">
        <v>15</v>
      </c>
      <c r="B12" s="49" t="s">
        <v>36</v>
      </c>
      <c r="C12" s="50" t="s">
        <v>37</v>
      </c>
      <c r="D12" s="3"/>
      <c r="E12" s="3"/>
      <c r="F12" s="3"/>
      <c r="G12" s="3"/>
      <c r="H12" s="51"/>
      <c r="I12" s="51"/>
      <c r="J12" s="51"/>
      <c r="K12" s="51"/>
      <c r="L12" s="51"/>
      <c r="M12" s="51"/>
      <c r="N12" s="19">
        <f>SUM(D12:M12)</f>
        <v>0</v>
      </c>
      <c r="O12" s="50">
        <v>6990</v>
      </c>
      <c r="P12" s="105">
        <f t="shared" si="1"/>
        <v>4037.25</v>
      </c>
      <c r="Q12" s="52">
        <f t="shared" si="2"/>
        <v>0</v>
      </c>
      <c r="S12" s="47"/>
      <c r="T12" s="47"/>
    </row>
    <row r="13" spans="1:20" x14ac:dyDescent="0.2">
      <c r="A13" s="48" t="s">
        <v>15</v>
      </c>
      <c r="B13" s="49" t="s">
        <v>38</v>
      </c>
      <c r="C13" s="50" t="s">
        <v>39</v>
      </c>
      <c r="D13" s="3"/>
      <c r="E13" s="3"/>
      <c r="F13" s="3"/>
      <c r="G13" s="3"/>
      <c r="H13" s="51"/>
      <c r="I13" s="51"/>
      <c r="J13" s="51"/>
      <c r="K13" s="51"/>
      <c r="L13" s="51"/>
      <c r="M13" s="51"/>
      <c r="N13" s="19">
        <f t="shared" si="0"/>
        <v>0</v>
      </c>
      <c r="O13" s="50">
        <v>6990</v>
      </c>
      <c r="P13" s="105">
        <f t="shared" si="1"/>
        <v>4037.25</v>
      </c>
      <c r="Q13" s="52">
        <f t="shared" si="2"/>
        <v>0</v>
      </c>
      <c r="S13" s="47"/>
      <c r="T13" s="47"/>
    </row>
    <row r="14" spans="1:20" x14ac:dyDescent="0.2">
      <c r="A14" s="48" t="s">
        <v>15</v>
      </c>
      <c r="B14" s="49" t="s">
        <v>40</v>
      </c>
      <c r="C14" s="50" t="s">
        <v>41</v>
      </c>
      <c r="D14" s="3"/>
      <c r="E14" s="3"/>
      <c r="F14" s="3"/>
      <c r="G14" s="3"/>
      <c r="H14" s="51"/>
      <c r="I14" s="51"/>
      <c r="J14" s="51"/>
      <c r="K14" s="51"/>
      <c r="L14" s="51"/>
      <c r="M14" s="51"/>
      <c r="N14" s="19">
        <f t="shared" si="0"/>
        <v>0</v>
      </c>
      <c r="O14" s="50">
        <v>6990</v>
      </c>
      <c r="P14" s="105">
        <f t="shared" si="1"/>
        <v>4037.25</v>
      </c>
      <c r="Q14" s="52">
        <f t="shared" si="2"/>
        <v>0</v>
      </c>
      <c r="S14" s="47"/>
      <c r="T14" s="47"/>
    </row>
    <row r="15" spans="1:20" x14ac:dyDescent="0.2">
      <c r="A15" s="54" t="s">
        <v>15</v>
      </c>
      <c r="B15" s="55" t="s">
        <v>42</v>
      </c>
      <c r="C15" s="56" t="s">
        <v>43</v>
      </c>
      <c r="D15" s="6"/>
      <c r="E15" s="6"/>
      <c r="F15" s="57"/>
      <c r="G15" s="57"/>
      <c r="H15" s="57"/>
      <c r="I15" s="57"/>
      <c r="J15" s="57"/>
      <c r="K15" s="57"/>
      <c r="L15" s="57"/>
      <c r="M15" s="57"/>
      <c r="N15" s="58">
        <f>SUM(D15:M15)</f>
        <v>0</v>
      </c>
      <c r="O15" s="56">
        <v>5490</v>
      </c>
      <c r="P15" s="105">
        <f t="shared" si="1"/>
        <v>3171</v>
      </c>
      <c r="Q15" s="59">
        <f>N15*P15</f>
        <v>0</v>
      </c>
      <c r="S15" s="47"/>
      <c r="T15" s="47"/>
    </row>
    <row r="16" spans="1:20" ht="25.5" x14ac:dyDescent="0.2">
      <c r="A16" s="60" t="s">
        <v>0</v>
      </c>
      <c r="B16" s="61" t="s">
        <v>44</v>
      </c>
      <c r="C16" s="61" t="s">
        <v>2</v>
      </c>
      <c r="D16" s="61" t="s">
        <v>45</v>
      </c>
      <c r="E16" s="61" t="s">
        <v>46</v>
      </c>
      <c r="F16" s="61" t="s">
        <v>47</v>
      </c>
      <c r="G16" s="61" t="s">
        <v>48</v>
      </c>
      <c r="H16" s="62"/>
      <c r="I16" s="61"/>
      <c r="J16" s="62"/>
      <c r="K16" s="61"/>
      <c r="L16" s="63"/>
      <c r="M16" s="63"/>
      <c r="N16" s="61" t="s">
        <v>11</v>
      </c>
      <c r="O16" s="64" t="s">
        <v>12</v>
      </c>
      <c r="P16" s="106" t="s">
        <v>13</v>
      </c>
      <c r="Q16" s="65" t="s">
        <v>14</v>
      </c>
      <c r="S16" s="47"/>
      <c r="T16" s="47"/>
    </row>
    <row r="17" spans="1:20" ht="15" x14ac:dyDescent="0.2">
      <c r="A17" s="42" t="s">
        <v>49</v>
      </c>
      <c r="B17" s="43" t="s">
        <v>50</v>
      </c>
      <c r="C17" s="44" t="s">
        <v>51</v>
      </c>
      <c r="D17" s="2"/>
      <c r="E17" s="2"/>
      <c r="F17" s="45"/>
      <c r="G17" s="45"/>
      <c r="H17" s="45"/>
      <c r="I17" s="45"/>
      <c r="J17" s="45"/>
      <c r="K17" s="66"/>
      <c r="L17" s="66"/>
      <c r="M17" s="66"/>
      <c r="N17" s="13">
        <f>SUM(D17:M17)</f>
        <v>0</v>
      </c>
      <c r="O17" s="44">
        <v>8250</v>
      </c>
      <c r="P17" s="105">
        <f>ROUND((O17*(1-45%)),0)*(1+0.05)</f>
        <v>4764.9000000000005</v>
      </c>
      <c r="Q17" s="46">
        <f>N17*P17</f>
        <v>0</v>
      </c>
      <c r="S17" s="47"/>
      <c r="T17" s="47"/>
    </row>
    <row r="18" spans="1:20" ht="15" x14ac:dyDescent="0.2">
      <c r="A18" s="48" t="s">
        <v>49</v>
      </c>
      <c r="B18" s="49" t="s">
        <v>52</v>
      </c>
      <c r="C18" s="50" t="s">
        <v>53</v>
      </c>
      <c r="D18" s="4"/>
      <c r="E18" s="4"/>
      <c r="F18" s="51"/>
      <c r="G18" s="51"/>
      <c r="H18" s="51"/>
      <c r="I18" s="51"/>
      <c r="J18" s="53"/>
      <c r="K18" s="53"/>
      <c r="L18" s="53"/>
      <c r="M18" s="53"/>
      <c r="N18" s="19">
        <f t="shared" ref="N18:N25" si="3">SUM(D18:M18)</f>
        <v>0</v>
      </c>
      <c r="O18" s="50">
        <v>8250</v>
      </c>
      <c r="P18" s="105">
        <f t="shared" ref="P18:P25" si="4">ROUND((O18*(1-45%)),0)*(1+0.05)</f>
        <v>4764.9000000000005</v>
      </c>
      <c r="Q18" s="52">
        <f t="shared" ref="Q18:Q19" si="5">N18*P18</f>
        <v>0</v>
      </c>
      <c r="S18" s="47"/>
      <c r="T18" s="47"/>
    </row>
    <row r="19" spans="1:20" ht="15" x14ac:dyDescent="0.2">
      <c r="A19" s="48" t="s">
        <v>49</v>
      </c>
      <c r="B19" s="49" t="s">
        <v>54</v>
      </c>
      <c r="C19" s="50" t="s">
        <v>55</v>
      </c>
      <c r="D19" s="4"/>
      <c r="E19" s="4"/>
      <c r="F19" s="51"/>
      <c r="G19" s="51"/>
      <c r="H19" s="51"/>
      <c r="I19" s="51"/>
      <c r="J19" s="53"/>
      <c r="K19" s="53"/>
      <c r="L19" s="53"/>
      <c r="M19" s="53"/>
      <c r="N19" s="19">
        <f t="shared" si="3"/>
        <v>0</v>
      </c>
      <c r="O19" s="50">
        <v>8250</v>
      </c>
      <c r="P19" s="105">
        <f t="shared" si="4"/>
        <v>4764.9000000000005</v>
      </c>
      <c r="Q19" s="52">
        <f t="shared" si="5"/>
        <v>0</v>
      </c>
      <c r="S19" s="47"/>
      <c r="T19" s="47"/>
    </row>
    <row r="20" spans="1:20" ht="15" x14ac:dyDescent="0.2">
      <c r="A20" s="48" t="s">
        <v>49</v>
      </c>
      <c r="B20" s="49" t="s">
        <v>56</v>
      </c>
      <c r="C20" s="50" t="s">
        <v>57</v>
      </c>
      <c r="D20" s="7"/>
      <c r="E20" s="7"/>
      <c r="F20" s="7"/>
      <c r="G20" s="7"/>
      <c r="H20" s="51"/>
      <c r="I20" s="51"/>
      <c r="J20" s="51"/>
      <c r="K20" s="53"/>
      <c r="L20" s="53"/>
      <c r="M20" s="53"/>
      <c r="N20" s="19">
        <f>SUM(D20:M20)</f>
        <v>0</v>
      </c>
      <c r="O20" s="50">
        <v>7490</v>
      </c>
      <c r="P20" s="105">
        <f t="shared" si="4"/>
        <v>4326</v>
      </c>
      <c r="Q20" s="52">
        <f>N20*P20</f>
        <v>0</v>
      </c>
      <c r="S20" s="47"/>
      <c r="T20" s="47"/>
    </row>
    <row r="21" spans="1:20" ht="15" x14ac:dyDescent="0.2">
      <c r="A21" s="48" t="s">
        <v>49</v>
      </c>
      <c r="B21" s="49" t="s">
        <v>58</v>
      </c>
      <c r="C21" s="50" t="s">
        <v>59</v>
      </c>
      <c r="D21" s="3"/>
      <c r="E21" s="3"/>
      <c r="F21" s="7"/>
      <c r="G21" s="7"/>
      <c r="H21" s="51"/>
      <c r="I21" s="51"/>
      <c r="J21" s="53"/>
      <c r="K21" s="53"/>
      <c r="L21" s="53"/>
      <c r="M21" s="53"/>
      <c r="N21" s="19">
        <f t="shared" si="3"/>
        <v>0</v>
      </c>
      <c r="O21" s="50">
        <v>7490</v>
      </c>
      <c r="P21" s="105">
        <f t="shared" si="4"/>
        <v>4326</v>
      </c>
      <c r="Q21" s="52">
        <f>N21*P21</f>
        <v>0</v>
      </c>
      <c r="S21" s="47"/>
      <c r="T21" s="47"/>
    </row>
    <row r="22" spans="1:20" ht="15" x14ac:dyDescent="0.2">
      <c r="A22" s="48" t="s">
        <v>49</v>
      </c>
      <c r="B22" s="49" t="s">
        <v>60</v>
      </c>
      <c r="C22" s="50" t="s">
        <v>61</v>
      </c>
      <c r="D22" s="7"/>
      <c r="E22" s="7"/>
      <c r="F22" s="7"/>
      <c r="G22" s="7"/>
      <c r="H22" s="51"/>
      <c r="I22" s="51"/>
      <c r="J22" s="53"/>
      <c r="K22" s="53"/>
      <c r="L22" s="53"/>
      <c r="M22" s="53"/>
      <c r="N22" s="19">
        <f t="shared" si="3"/>
        <v>0</v>
      </c>
      <c r="O22" s="50">
        <v>7490</v>
      </c>
      <c r="P22" s="105">
        <f t="shared" si="4"/>
        <v>4326</v>
      </c>
      <c r="Q22" s="52">
        <f>N22*P22</f>
        <v>0</v>
      </c>
      <c r="S22" s="47"/>
      <c r="T22" s="47"/>
    </row>
    <row r="23" spans="1:20" ht="15" x14ac:dyDescent="0.2">
      <c r="A23" s="48" t="s">
        <v>49</v>
      </c>
      <c r="B23" s="49" t="s">
        <v>62</v>
      </c>
      <c r="C23" s="50" t="s">
        <v>63</v>
      </c>
      <c r="D23" s="7"/>
      <c r="E23" s="7"/>
      <c r="F23" s="7"/>
      <c r="G23" s="7"/>
      <c r="H23" s="51"/>
      <c r="I23" s="51"/>
      <c r="J23" s="53"/>
      <c r="K23" s="53"/>
      <c r="L23" s="53"/>
      <c r="M23" s="53"/>
      <c r="N23" s="19">
        <f t="shared" si="3"/>
        <v>0</v>
      </c>
      <c r="O23" s="50">
        <v>7490</v>
      </c>
      <c r="P23" s="105">
        <f t="shared" si="4"/>
        <v>4326</v>
      </c>
      <c r="Q23" s="52">
        <f t="shared" ref="Q23:Q24" si="6">N23*P23</f>
        <v>0</v>
      </c>
      <c r="S23" s="47"/>
      <c r="T23" s="47"/>
    </row>
    <row r="24" spans="1:20" ht="15" x14ac:dyDescent="0.2">
      <c r="A24" s="48" t="s">
        <v>49</v>
      </c>
      <c r="B24" s="49" t="s">
        <v>64</v>
      </c>
      <c r="C24" s="50" t="s">
        <v>65</v>
      </c>
      <c r="D24" s="7"/>
      <c r="E24" s="7"/>
      <c r="F24" s="51"/>
      <c r="G24" s="51"/>
      <c r="H24" s="51"/>
      <c r="I24" s="51"/>
      <c r="J24" s="53"/>
      <c r="K24" s="53"/>
      <c r="L24" s="53"/>
      <c r="M24" s="53"/>
      <c r="N24" s="19">
        <f>SUM(D24:M24)</f>
        <v>0</v>
      </c>
      <c r="O24" s="50">
        <v>5990</v>
      </c>
      <c r="P24" s="105">
        <f t="shared" si="4"/>
        <v>3459.75</v>
      </c>
      <c r="Q24" s="52">
        <f t="shared" si="6"/>
        <v>0</v>
      </c>
      <c r="S24" s="47"/>
      <c r="T24" s="47"/>
    </row>
    <row r="25" spans="1:20" ht="15.75" thickBot="1" x14ac:dyDescent="0.25">
      <c r="A25" s="67" t="s">
        <v>49</v>
      </c>
      <c r="B25" s="68" t="s">
        <v>66</v>
      </c>
      <c r="C25" s="69" t="s">
        <v>67</v>
      </c>
      <c r="D25" s="8"/>
      <c r="E25" s="8"/>
      <c r="F25" s="70"/>
      <c r="G25" s="70"/>
      <c r="H25" s="70"/>
      <c r="I25" s="70"/>
      <c r="J25" s="71"/>
      <c r="K25" s="71"/>
      <c r="L25" s="71"/>
      <c r="M25" s="71"/>
      <c r="N25" s="20">
        <f t="shared" si="3"/>
        <v>0</v>
      </c>
      <c r="O25" s="69">
        <v>5490</v>
      </c>
      <c r="P25" s="105">
        <f t="shared" si="4"/>
        <v>3171</v>
      </c>
      <c r="Q25" s="72">
        <f>N25*P25</f>
        <v>0</v>
      </c>
      <c r="S25" s="47"/>
      <c r="T25" s="47"/>
    </row>
    <row r="26" spans="1:20" x14ac:dyDescent="0.2">
      <c r="K26" s="75" t="s">
        <v>68</v>
      </c>
      <c r="L26" s="75"/>
      <c r="M26" s="75"/>
      <c r="N26" s="76">
        <f>SUM(N2:N25)</f>
        <v>0</v>
      </c>
      <c r="O26" s="77"/>
      <c r="P26" s="75" t="s">
        <v>69</v>
      </c>
      <c r="Q26" s="78">
        <f>SUM(Q2:Q25)</f>
        <v>0</v>
      </c>
    </row>
    <row r="27" spans="1:20" x14ac:dyDescent="0.2">
      <c r="B27" s="80"/>
      <c r="C27" s="47"/>
      <c r="N27" s="79"/>
      <c r="O27" s="81"/>
      <c r="P27" s="79"/>
      <c r="Q27" s="79"/>
    </row>
    <row r="28" spans="1:20" ht="15" x14ac:dyDescent="0.25">
      <c r="B28" s="47"/>
      <c r="C28" s="203"/>
      <c r="D28" s="204"/>
      <c r="E28" s="204"/>
      <c r="F28" s="204"/>
      <c r="G28" s="82"/>
      <c r="N28" s="83"/>
      <c r="O28" s="84"/>
      <c r="P28" s="85"/>
      <c r="Q28" s="86"/>
    </row>
    <row r="29" spans="1:20" x14ac:dyDescent="0.2">
      <c r="N29" s="87"/>
      <c r="O29" s="88"/>
      <c r="P29" s="88"/>
      <c r="Q29" s="89"/>
    </row>
    <row r="30" spans="1:20" x14ac:dyDescent="0.2">
      <c r="N30" s="90"/>
      <c r="O30" s="91"/>
      <c r="P30" s="92"/>
      <c r="Q30" s="93"/>
    </row>
    <row r="31" spans="1:20" x14ac:dyDescent="0.2">
      <c r="O31" s="81"/>
      <c r="P31" s="79"/>
    </row>
    <row r="32" spans="1:20" x14ac:dyDescent="0.2">
      <c r="O32" s="94"/>
      <c r="P32" s="95"/>
      <c r="Q32" s="96"/>
    </row>
    <row r="39" spans="1:21" x14ac:dyDescent="0.2"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  <c r="P39" s="97"/>
      <c r="Q39" s="97"/>
      <c r="R39" s="97"/>
      <c r="S39" s="99"/>
      <c r="T39" s="99"/>
      <c r="U39" s="100"/>
    </row>
    <row r="40" spans="1:21" x14ac:dyDescent="0.2">
      <c r="S40" s="99"/>
      <c r="T40" s="99"/>
    </row>
    <row r="41" spans="1:21" x14ac:dyDescent="0.2">
      <c r="A41" s="47"/>
      <c r="B41" s="47"/>
      <c r="S41" s="102"/>
      <c r="T41" s="102"/>
    </row>
    <row r="42" spans="1:21" x14ac:dyDescent="0.2">
      <c r="A42" s="103"/>
      <c r="B42" s="103"/>
      <c r="S42" s="102"/>
      <c r="T42" s="102"/>
    </row>
  </sheetData>
  <sheetProtection password="CC6B" sheet="1" objects="1" scenarios="1"/>
  <mergeCells count="1">
    <mergeCell ref="C28:F2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J23" sqref="J23"/>
    </sheetView>
  </sheetViews>
  <sheetFormatPr defaultColWidth="5.5703125" defaultRowHeight="12.75" x14ac:dyDescent="0.2"/>
  <cols>
    <col min="1" max="1" width="7.28515625" style="73" bestFit="1" customWidth="1"/>
    <col min="2" max="2" width="34.7109375" style="74" bestFit="1" customWidth="1"/>
    <col min="3" max="3" width="15" style="74" customWidth="1"/>
    <col min="4" max="8" width="9.28515625" style="47" customWidth="1"/>
    <col min="9" max="9" width="12.28515625" style="79" customWidth="1"/>
    <col min="10" max="10" width="12.28515625" style="47" bestFit="1" customWidth="1"/>
    <col min="11" max="11" width="12.28515625" style="47" customWidth="1"/>
    <col min="12" max="12" width="18.85546875" style="47" customWidth="1"/>
    <col min="13" max="256" width="5.5703125" style="47"/>
    <col min="257" max="257" width="7.28515625" style="47" bestFit="1" customWidth="1"/>
    <col min="258" max="258" width="34.7109375" style="47" bestFit="1" customWidth="1"/>
    <col min="259" max="259" width="15" style="47" customWidth="1"/>
    <col min="260" max="264" width="9.28515625" style="47" customWidth="1"/>
    <col min="265" max="265" width="12.28515625" style="47" customWidth="1"/>
    <col min="266" max="266" width="12.28515625" style="47" bestFit="1" customWidth="1"/>
    <col min="267" max="267" width="12.28515625" style="47" customWidth="1"/>
    <col min="268" max="268" width="18.85546875" style="47" customWidth="1"/>
    <col min="269" max="512" width="5.5703125" style="47"/>
    <col min="513" max="513" width="7.28515625" style="47" bestFit="1" customWidth="1"/>
    <col min="514" max="514" width="34.7109375" style="47" bestFit="1" customWidth="1"/>
    <col min="515" max="515" width="15" style="47" customWidth="1"/>
    <col min="516" max="520" width="9.28515625" style="47" customWidth="1"/>
    <col min="521" max="521" width="12.28515625" style="47" customWidth="1"/>
    <col min="522" max="522" width="12.28515625" style="47" bestFit="1" customWidth="1"/>
    <col min="523" max="523" width="12.28515625" style="47" customWidth="1"/>
    <col min="524" max="524" width="18.85546875" style="47" customWidth="1"/>
    <col min="525" max="768" width="5.5703125" style="47"/>
    <col min="769" max="769" width="7.28515625" style="47" bestFit="1" customWidth="1"/>
    <col min="770" max="770" width="34.7109375" style="47" bestFit="1" customWidth="1"/>
    <col min="771" max="771" width="15" style="47" customWidth="1"/>
    <col min="772" max="776" width="9.28515625" style="47" customWidth="1"/>
    <col min="777" max="777" width="12.28515625" style="47" customWidth="1"/>
    <col min="778" max="778" width="12.28515625" style="47" bestFit="1" customWidth="1"/>
    <col min="779" max="779" width="12.28515625" style="47" customWidth="1"/>
    <col min="780" max="780" width="18.85546875" style="47" customWidth="1"/>
    <col min="781" max="1024" width="5.5703125" style="47"/>
    <col min="1025" max="1025" width="7.28515625" style="47" bestFit="1" customWidth="1"/>
    <col min="1026" max="1026" width="34.7109375" style="47" bestFit="1" customWidth="1"/>
    <col min="1027" max="1027" width="15" style="47" customWidth="1"/>
    <col min="1028" max="1032" width="9.28515625" style="47" customWidth="1"/>
    <col min="1033" max="1033" width="12.28515625" style="47" customWidth="1"/>
    <col min="1034" max="1034" width="12.28515625" style="47" bestFit="1" customWidth="1"/>
    <col min="1035" max="1035" width="12.28515625" style="47" customWidth="1"/>
    <col min="1036" max="1036" width="18.85546875" style="47" customWidth="1"/>
    <col min="1037" max="1280" width="5.5703125" style="47"/>
    <col min="1281" max="1281" width="7.28515625" style="47" bestFit="1" customWidth="1"/>
    <col min="1282" max="1282" width="34.7109375" style="47" bestFit="1" customWidth="1"/>
    <col min="1283" max="1283" width="15" style="47" customWidth="1"/>
    <col min="1284" max="1288" width="9.28515625" style="47" customWidth="1"/>
    <col min="1289" max="1289" width="12.28515625" style="47" customWidth="1"/>
    <col min="1290" max="1290" width="12.28515625" style="47" bestFit="1" customWidth="1"/>
    <col min="1291" max="1291" width="12.28515625" style="47" customWidth="1"/>
    <col min="1292" max="1292" width="18.85546875" style="47" customWidth="1"/>
    <col min="1293" max="1536" width="5.5703125" style="47"/>
    <col min="1537" max="1537" width="7.28515625" style="47" bestFit="1" customWidth="1"/>
    <col min="1538" max="1538" width="34.7109375" style="47" bestFit="1" customWidth="1"/>
    <col min="1539" max="1539" width="15" style="47" customWidth="1"/>
    <col min="1540" max="1544" width="9.28515625" style="47" customWidth="1"/>
    <col min="1545" max="1545" width="12.28515625" style="47" customWidth="1"/>
    <col min="1546" max="1546" width="12.28515625" style="47" bestFit="1" customWidth="1"/>
    <col min="1547" max="1547" width="12.28515625" style="47" customWidth="1"/>
    <col min="1548" max="1548" width="18.85546875" style="47" customWidth="1"/>
    <col min="1549" max="1792" width="5.5703125" style="47"/>
    <col min="1793" max="1793" width="7.28515625" style="47" bestFit="1" customWidth="1"/>
    <col min="1794" max="1794" width="34.7109375" style="47" bestFit="1" customWidth="1"/>
    <col min="1795" max="1795" width="15" style="47" customWidth="1"/>
    <col min="1796" max="1800" width="9.28515625" style="47" customWidth="1"/>
    <col min="1801" max="1801" width="12.28515625" style="47" customWidth="1"/>
    <col min="1802" max="1802" width="12.28515625" style="47" bestFit="1" customWidth="1"/>
    <col min="1803" max="1803" width="12.28515625" style="47" customWidth="1"/>
    <col min="1804" max="1804" width="18.85546875" style="47" customWidth="1"/>
    <col min="1805" max="2048" width="5.5703125" style="47"/>
    <col min="2049" max="2049" width="7.28515625" style="47" bestFit="1" customWidth="1"/>
    <col min="2050" max="2050" width="34.7109375" style="47" bestFit="1" customWidth="1"/>
    <col min="2051" max="2051" width="15" style="47" customWidth="1"/>
    <col min="2052" max="2056" width="9.28515625" style="47" customWidth="1"/>
    <col min="2057" max="2057" width="12.28515625" style="47" customWidth="1"/>
    <col min="2058" max="2058" width="12.28515625" style="47" bestFit="1" customWidth="1"/>
    <col min="2059" max="2059" width="12.28515625" style="47" customWidth="1"/>
    <col min="2060" max="2060" width="18.85546875" style="47" customWidth="1"/>
    <col min="2061" max="2304" width="5.5703125" style="47"/>
    <col min="2305" max="2305" width="7.28515625" style="47" bestFit="1" customWidth="1"/>
    <col min="2306" max="2306" width="34.7109375" style="47" bestFit="1" customWidth="1"/>
    <col min="2307" max="2307" width="15" style="47" customWidth="1"/>
    <col min="2308" max="2312" width="9.28515625" style="47" customWidth="1"/>
    <col min="2313" max="2313" width="12.28515625" style="47" customWidth="1"/>
    <col min="2314" max="2314" width="12.28515625" style="47" bestFit="1" customWidth="1"/>
    <col min="2315" max="2315" width="12.28515625" style="47" customWidth="1"/>
    <col min="2316" max="2316" width="18.85546875" style="47" customWidth="1"/>
    <col min="2317" max="2560" width="5.5703125" style="47"/>
    <col min="2561" max="2561" width="7.28515625" style="47" bestFit="1" customWidth="1"/>
    <col min="2562" max="2562" width="34.7109375" style="47" bestFit="1" customWidth="1"/>
    <col min="2563" max="2563" width="15" style="47" customWidth="1"/>
    <col min="2564" max="2568" width="9.28515625" style="47" customWidth="1"/>
    <col min="2569" max="2569" width="12.28515625" style="47" customWidth="1"/>
    <col min="2570" max="2570" width="12.28515625" style="47" bestFit="1" customWidth="1"/>
    <col min="2571" max="2571" width="12.28515625" style="47" customWidth="1"/>
    <col min="2572" max="2572" width="18.85546875" style="47" customWidth="1"/>
    <col min="2573" max="2816" width="5.5703125" style="47"/>
    <col min="2817" max="2817" width="7.28515625" style="47" bestFit="1" customWidth="1"/>
    <col min="2818" max="2818" width="34.7109375" style="47" bestFit="1" customWidth="1"/>
    <col min="2819" max="2819" width="15" style="47" customWidth="1"/>
    <col min="2820" max="2824" width="9.28515625" style="47" customWidth="1"/>
    <col min="2825" max="2825" width="12.28515625" style="47" customWidth="1"/>
    <col min="2826" max="2826" width="12.28515625" style="47" bestFit="1" customWidth="1"/>
    <col min="2827" max="2827" width="12.28515625" style="47" customWidth="1"/>
    <col min="2828" max="2828" width="18.85546875" style="47" customWidth="1"/>
    <col min="2829" max="3072" width="5.5703125" style="47"/>
    <col min="3073" max="3073" width="7.28515625" style="47" bestFit="1" customWidth="1"/>
    <col min="3074" max="3074" width="34.7109375" style="47" bestFit="1" customWidth="1"/>
    <col min="3075" max="3075" width="15" style="47" customWidth="1"/>
    <col min="3076" max="3080" width="9.28515625" style="47" customWidth="1"/>
    <col min="3081" max="3081" width="12.28515625" style="47" customWidth="1"/>
    <col min="3082" max="3082" width="12.28515625" style="47" bestFit="1" customWidth="1"/>
    <col min="3083" max="3083" width="12.28515625" style="47" customWidth="1"/>
    <col min="3084" max="3084" width="18.85546875" style="47" customWidth="1"/>
    <col min="3085" max="3328" width="5.5703125" style="47"/>
    <col min="3329" max="3329" width="7.28515625" style="47" bestFit="1" customWidth="1"/>
    <col min="3330" max="3330" width="34.7109375" style="47" bestFit="1" customWidth="1"/>
    <col min="3331" max="3331" width="15" style="47" customWidth="1"/>
    <col min="3332" max="3336" width="9.28515625" style="47" customWidth="1"/>
    <col min="3337" max="3337" width="12.28515625" style="47" customWidth="1"/>
    <col min="3338" max="3338" width="12.28515625" style="47" bestFit="1" customWidth="1"/>
    <col min="3339" max="3339" width="12.28515625" style="47" customWidth="1"/>
    <col min="3340" max="3340" width="18.85546875" style="47" customWidth="1"/>
    <col min="3341" max="3584" width="5.5703125" style="47"/>
    <col min="3585" max="3585" width="7.28515625" style="47" bestFit="1" customWidth="1"/>
    <col min="3586" max="3586" width="34.7109375" style="47" bestFit="1" customWidth="1"/>
    <col min="3587" max="3587" width="15" style="47" customWidth="1"/>
    <col min="3588" max="3592" width="9.28515625" style="47" customWidth="1"/>
    <col min="3593" max="3593" width="12.28515625" style="47" customWidth="1"/>
    <col min="3594" max="3594" width="12.28515625" style="47" bestFit="1" customWidth="1"/>
    <col min="3595" max="3595" width="12.28515625" style="47" customWidth="1"/>
    <col min="3596" max="3596" width="18.85546875" style="47" customWidth="1"/>
    <col min="3597" max="3840" width="5.5703125" style="47"/>
    <col min="3841" max="3841" width="7.28515625" style="47" bestFit="1" customWidth="1"/>
    <col min="3842" max="3842" width="34.7109375" style="47" bestFit="1" customWidth="1"/>
    <col min="3843" max="3843" width="15" style="47" customWidth="1"/>
    <col min="3844" max="3848" width="9.28515625" style="47" customWidth="1"/>
    <col min="3849" max="3849" width="12.28515625" style="47" customWidth="1"/>
    <col min="3850" max="3850" width="12.28515625" style="47" bestFit="1" customWidth="1"/>
    <col min="3851" max="3851" width="12.28515625" style="47" customWidth="1"/>
    <col min="3852" max="3852" width="18.85546875" style="47" customWidth="1"/>
    <col min="3853" max="4096" width="5.5703125" style="47"/>
    <col min="4097" max="4097" width="7.28515625" style="47" bestFit="1" customWidth="1"/>
    <col min="4098" max="4098" width="34.7109375" style="47" bestFit="1" customWidth="1"/>
    <col min="4099" max="4099" width="15" style="47" customWidth="1"/>
    <col min="4100" max="4104" width="9.28515625" style="47" customWidth="1"/>
    <col min="4105" max="4105" width="12.28515625" style="47" customWidth="1"/>
    <col min="4106" max="4106" width="12.28515625" style="47" bestFit="1" customWidth="1"/>
    <col min="4107" max="4107" width="12.28515625" style="47" customWidth="1"/>
    <col min="4108" max="4108" width="18.85546875" style="47" customWidth="1"/>
    <col min="4109" max="4352" width="5.5703125" style="47"/>
    <col min="4353" max="4353" width="7.28515625" style="47" bestFit="1" customWidth="1"/>
    <col min="4354" max="4354" width="34.7109375" style="47" bestFit="1" customWidth="1"/>
    <col min="4355" max="4355" width="15" style="47" customWidth="1"/>
    <col min="4356" max="4360" width="9.28515625" style="47" customWidth="1"/>
    <col min="4361" max="4361" width="12.28515625" style="47" customWidth="1"/>
    <col min="4362" max="4362" width="12.28515625" style="47" bestFit="1" customWidth="1"/>
    <col min="4363" max="4363" width="12.28515625" style="47" customWidth="1"/>
    <col min="4364" max="4364" width="18.85546875" style="47" customWidth="1"/>
    <col min="4365" max="4608" width="5.5703125" style="47"/>
    <col min="4609" max="4609" width="7.28515625" style="47" bestFit="1" customWidth="1"/>
    <col min="4610" max="4610" width="34.7109375" style="47" bestFit="1" customWidth="1"/>
    <col min="4611" max="4611" width="15" style="47" customWidth="1"/>
    <col min="4612" max="4616" width="9.28515625" style="47" customWidth="1"/>
    <col min="4617" max="4617" width="12.28515625" style="47" customWidth="1"/>
    <col min="4618" max="4618" width="12.28515625" style="47" bestFit="1" customWidth="1"/>
    <col min="4619" max="4619" width="12.28515625" style="47" customWidth="1"/>
    <col min="4620" max="4620" width="18.85546875" style="47" customWidth="1"/>
    <col min="4621" max="4864" width="5.5703125" style="47"/>
    <col min="4865" max="4865" width="7.28515625" style="47" bestFit="1" customWidth="1"/>
    <col min="4866" max="4866" width="34.7109375" style="47" bestFit="1" customWidth="1"/>
    <col min="4867" max="4867" width="15" style="47" customWidth="1"/>
    <col min="4868" max="4872" width="9.28515625" style="47" customWidth="1"/>
    <col min="4873" max="4873" width="12.28515625" style="47" customWidth="1"/>
    <col min="4874" max="4874" width="12.28515625" style="47" bestFit="1" customWidth="1"/>
    <col min="4875" max="4875" width="12.28515625" style="47" customWidth="1"/>
    <col min="4876" max="4876" width="18.85546875" style="47" customWidth="1"/>
    <col min="4877" max="5120" width="5.5703125" style="47"/>
    <col min="5121" max="5121" width="7.28515625" style="47" bestFit="1" customWidth="1"/>
    <col min="5122" max="5122" width="34.7109375" style="47" bestFit="1" customWidth="1"/>
    <col min="5123" max="5123" width="15" style="47" customWidth="1"/>
    <col min="5124" max="5128" width="9.28515625" style="47" customWidth="1"/>
    <col min="5129" max="5129" width="12.28515625" style="47" customWidth="1"/>
    <col min="5130" max="5130" width="12.28515625" style="47" bestFit="1" customWidth="1"/>
    <col min="5131" max="5131" width="12.28515625" style="47" customWidth="1"/>
    <col min="5132" max="5132" width="18.85546875" style="47" customWidth="1"/>
    <col min="5133" max="5376" width="5.5703125" style="47"/>
    <col min="5377" max="5377" width="7.28515625" style="47" bestFit="1" customWidth="1"/>
    <col min="5378" max="5378" width="34.7109375" style="47" bestFit="1" customWidth="1"/>
    <col min="5379" max="5379" width="15" style="47" customWidth="1"/>
    <col min="5380" max="5384" width="9.28515625" style="47" customWidth="1"/>
    <col min="5385" max="5385" width="12.28515625" style="47" customWidth="1"/>
    <col min="5386" max="5386" width="12.28515625" style="47" bestFit="1" customWidth="1"/>
    <col min="5387" max="5387" width="12.28515625" style="47" customWidth="1"/>
    <col min="5388" max="5388" width="18.85546875" style="47" customWidth="1"/>
    <col min="5389" max="5632" width="5.5703125" style="47"/>
    <col min="5633" max="5633" width="7.28515625" style="47" bestFit="1" customWidth="1"/>
    <col min="5634" max="5634" width="34.7109375" style="47" bestFit="1" customWidth="1"/>
    <col min="5635" max="5635" width="15" style="47" customWidth="1"/>
    <col min="5636" max="5640" width="9.28515625" style="47" customWidth="1"/>
    <col min="5641" max="5641" width="12.28515625" style="47" customWidth="1"/>
    <col min="5642" max="5642" width="12.28515625" style="47" bestFit="1" customWidth="1"/>
    <col min="5643" max="5643" width="12.28515625" style="47" customWidth="1"/>
    <col min="5644" max="5644" width="18.85546875" style="47" customWidth="1"/>
    <col min="5645" max="5888" width="5.5703125" style="47"/>
    <col min="5889" max="5889" width="7.28515625" style="47" bestFit="1" customWidth="1"/>
    <col min="5890" max="5890" width="34.7109375" style="47" bestFit="1" customWidth="1"/>
    <col min="5891" max="5891" width="15" style="47" customWidth="1"/>
    <col min="5892" max="5896" width="9.28515625" style="47" customWidth="1"/>
    <col min="5897" max="5897" width="12.28515625" style="47" customWidth="1"/>
    <col min="5898" max="5898" width="12.28515625" style="47" bestFit="1" customWidth="1"/>
    <col min="5899" max="5899" width="12.28515625" style="47" customWidth="1"/>
    <col min="5900" max="5900" width="18.85546875" style="47" customWidth="1"/>
    <col min="5901" max="6144" width="5.5703125" style="47"/>
    <col min="6145" max="6145" width="7.28515625" style="47" bestFit="1" customWidth="1"/>
    <col min="6146" max="6146" width="34.7109375" style="47" bestFit="1" customWidth="1"/>
    <col min="6147" max="6147" width="15" style="47" customWidth="1"/>
    <col min="6148" max="6152" width="9.28515625" style="47" customWidth="1"/>
    <col min="6153" max="6153" width="12.28515625" style="47" customWidth="1"/>
    <col min="6154" max="6154" width="12.28515625" style="47" bestFit="1" customWidth="1"/>
    <col min="6155" max="6155" width="12.28515625" style="47" customWidth="1"/>
    <col min="6156" max="6156" width="18.85546875" style="47" customWidth="1"/>
    <col min="6157" max="6400" width="5.5703125" style="47"/>
    <col min="6401" max="6401" width="7.28515625" style="47" bestFit="1" customWidth="1"/>
    <col min="6402" max="6402" width="34.7109375" style="47" bestFit="1" customWidth="1"/>
    <col min="6403" max="6403" width="15" style="47" customWidth="1"/>
    <col min="6404" max="6408" width="9.28515625" style="47" customWidth="1"/>
    <col min="6409" max="6409" width="12.28515625" style="47" customWidth="1"/>
    <col min="6410" max="6410" width="12.28515625" style="47" bestFit="1" customWidth="1"/>
    <col min="6411" max="6411" width="12.28515625" style="47" customWidth="1"/>
    <col min="6412" max="6412" width="18.85546875" style="47" customWidth="1"/>
    <col min="6413" max="6656" width="5.5703125" style="47"/>
    <col min="6657" max="6657" width="7.28515625" style="47" bestFit="1" customWidth="1"/>
    <col min="6658" max="6658" width="34.7109375" style="47" bestFit="1" customWidth="1"/>
    <col min="6659" max="6659" width="15" style="47" customWidth="1"/>
    <col min="6660" max="6664" width="9.28515625" style="47" customWidth="1"/>
    <col min="6665" max="6665" width="12.28515625" style="47" customWidth="1"/>
    <col min="6666" max="6666" width="12.28515625" style="47" bestFit="1" customWidth="1"/>
    <col min="6667" max="6667" width="12.28515625" style="47" customWidth="1"/>
    <col min="6668" max="6668" width="18.85546875" style="47" customWidth="1"/>
    <col min="6669" max="6912" width="5.5703125" style="47"/>
    <col min="6913" max="6913" width="7.28515625" style="47" bestFit="1" customWidth="1"/>
    <col min="6914" max="6914" width="34.7109375" style="47" bestFit="1" customWidth="1"/>
    <col min="6915" max="6915" width="15" style="47" customWidth="1"/>
    <col min="6916" max="6920" width="9.28515625" style="47" customWidth="1"/>
    <col min="6921" max="6921" width="12.28515625" style="47" customWidth="1"/>
    <col min="6922" max="6922" width="12.28515625" style="47" bestFit="1" customWidth="1"/>
    <col min="6923" max="6923" width="12.28515625" style="47" customWidth="1"/>
    <col min="6924" max="6924" width="18.85546875" style="47" customWidth="1"/>
    <col min="6925" max="7168" width="5.5703125" style="47"/>
    <col min="7169" max="7169" width="7.28515625" style="47" bestFit="1" customWidth="1"/>
    <col min="7170" max="7170" width="34.7109375" style="47" bestFit="1" customWidth="1"/>
    <col min="7171" max="7171" width="15" style="47" customWidth="1"/>
    <col min="7172" max="7176" width="9.28515625" style="47" customWidth="1"/>
    <col min="7177" max="7177" width="12.28515625" style="47" customWidth="1"/>
    <col min="7178" max="7178" width="12.28515625" style="47" bestFit="1" customWidth="1"/>
    <col min="7179" max="7179" width="12.28515625" style="47" customWidth="1"/>
    <col min="7180" max="7180" width="18.85546875" style="47" customWidth="1"/>
    <col min="7181" max="7424" width="5.5703125" style="47"/>
    <col min="7425" max="7425" width="7.28515625" style="47" bestFit="1" customWidth="1"/>
    <col min="7426" max="7426" width="34.7109375" style="47" bestFit="1" customWidth="1"/>
    <col min="7427" max="7427" width="15" style="47" customWidth="1"/>
    <col min="7428" max="7432" width="9.28515625" style="47" customWidth="1"/>
    <col min="7433" max="7433" width="12.28515625" style="47" customWidth="1"/>
    <col min="7434" max="7434" width="12.28515625" style="47" bestFit="1" customWidth="1"/>
    <col min="7435" max="7435" width="12.28515625" style="47" customWidth="1"/>
    <col min="7436" max="7436" width="18.85546875" style="47" customWidth="1"/>
    <col min="7437" max="7680" width="5.5703125" style="47"/>
    <col min="7681" max="7681" width="7.28515625" style="47" bestFit="1" customWidth="1"/>
    <col min="7682" max="7682" width="34.7109375" style="47" bestFit="1" customWidth="1"/>
    <col min="7683" max="7683" width="15" style="47" customWidth="1"/>
    <col min="7684" max="7688" width="9.28515625" style="47" customWidth="1"/>
    <col min="7689" max="7689" width="12.28515625" style="47" customWidth="1"/>
    <col min="7690" max="7690" width="12.28515625" style="47" bestFit="1" customWidth="1"/>
    <col min="7691" max="7691" width="12.28515625" style="47" customWidth="1"/>
    <col min="7692" max="7692" width="18.85546875" style="47" customWidth="1"/>
    <col min="7693" max="7936" width="5.5703125" style="47"/>
    <col min="7937" max="7937" width="7.28515625" style="47" bestFit="1" customWidth="1"/>
    <col min="7938" max="7938" width="34.7109375" style="47" bestFit="1" customWidth="1"/>
    <col min="7939" max="7939" width="15" style="47" customWidth="1"/>
    <col min="7940" max="7944" width="9.28515625" style="47" customWidth="1"/>
    <col min="7945" max="7945" width="12.28515625" style="47" customWidth="1"/>
    <col min="7946" max="7946" width="12.28515625" style="47" bestFit="1" customWidth="1"/>
    <col min="7947" max="7947" width="12.28515625" style="47" customWidth="1"/>
    <col min="7948" max="7948" width="18.85546875" style="47" customWidth="1"/>
    <col min="7949" max="8192" width="5.5703125" style="47"/>
    <col min="8193" max="8193" width="7.28515625" style="47" bestFit="1" customWidth="1"/>
    <col min="8194" max="8194" width="34.7109375" style="47" bestFit="1" customWidth="1"/>
    <col min="8195" max="8195" width="15" style="47" customWidth="1"/>
    <col min="8196" max="8200" width="9.28515625" style="47" customWidth="1"/>
    <col min="8201" max="8201" width="12.28515625" style="47" customWidth="1"/>
    <col min="8202" max="8202" width="12.28515625" style="47" bestFit="1" customWidth="1"/>
    <col min="8203" max="8203" width="12.28515625" style="47" customWidth="1"/>
    <col min="8204" max="8204" width="18.85546875" style="47" customWidth="1"/>
    <col min="8205" max="8448" width="5.5703125" style="47"/>
    <col min="8449" max="8449" width="7.28515625" style="47" bestFit="1" customWidth="1"/>
    <col min="8450" max="8450" width="34.7109375" style="47" bestFit="1" customWidth="1"/>
    <col min="8451" max="8451" width="15" style="47" customWidth="1"/>
    <col min="8452" max="8456" width="9.28515625" style="47" customWidth="1"/>
    <col min="8457" max="8457" width="12.28515625" style="47" customWidth="1"/>
    <col min="8458" max="8458" width="12.28515625" style="47" bestFit="1" customWidth="1"/>
    <col min="8459" max="8459" width="12.28515625" style="47" customWidth="1"/>
    <col min="8460" max="8460" width="18.85546875" style="47" customWidth="1"/>
    <col min="8461" max="8704" width="5.5703125" style="47"/>
    <col min="8705" max="8705" width="7.28515625" style="47" bestFit="1" customWidth="1"/>
    <col min="8706" max="8706" width="34.7109375" style="47" bestFit="1" customWidth="1"/>
    <col min="8707" max="8707" width="15" style="47" customWidth="1"/>
    <col min="8708" max="8712" width="9.28515625" style="47" customWidth="1"/>
    <col min="8713" max="8713" width="12.28515625" style="47" customWidth="1"/>
    <col min="8714" max="8714" width="12.28515625" style="47" bestFit="1" customWidth="1"/>
    <col min="8715" max="8715" width="12.28515625" style="47" customWidth="1"/>
    <col min="8716" max="8716" width="18.85546875" style="47" customWidth="1"/>
    <col min="8717" max="8960" width="5.5703125" style="47"/>
    <col min="8961" max="8961" width="7.28515625" style="47" bestFit="1" customWidth="1"/>
    <col min="8962" max="8962" width="34.7109375" style="47" bestFit="1" customWidth="1"/>
    <col min="8963" max="8963" width="15" style="47" customWidth="1"/>
    <col min="8964" max="8968" width="9.28515625" style="47" customWidth="1"/>
    <col min="8969" max="8969" width="12.28515625" style="47" customWidth="1"/>
    <col min="8970" max="8970" width="12.28515625" style="47" bestFit="1" customWidth="1"/>
    <col min="8971" max="8971" width="12.28515625" style="47" customWidth="1"/>
    <col min="8972" max="8972" width="18.85546875" style="47" customWidth="1"/>
    <col min="8973" max="9216" width="5.5703125" style="47"/>
    <col min="9217" max="9217" width="7.28515625" style="47" bestFit="1" customWidth="1"/>
    <col min="9218" max="9218" width="34.7109375" style="47" bestFit="1" customWidth="1"/>
    <col min="9219" max="9219" width="15" style="47" customWidth="1"/>
    <col min="9220" max="9224" width="9.28515625" style="47" customWidth="1"/>
    <col min="9225" max="9225" width="12.28515625" style="47" customWidth="1"/>
    <col min="9226" max="9226" width="12.28515625" style="47" bestFit="1" customWidth="1"/>
    <col min="9227" max="9227" width="12.28515625" style="47" customWidth="1"/>
    <col min="9228" max="9228" width="18.85546875" style="47" customWidth="1"/>
    <col min="9229" max="9472" width="5.5703125" style="47"/>
    <col min="9473" max="9473" width="7.28515625" style="47" bestFit="1" customWidth="1"/>
    <col min="9474" max="9474" width="34.7109375" style="47" bestFit="1" customWidth="1"/>
    <col min="9475" max="9475" width="15" style="47" customWidth="1"/>
    <col min="9476" max="9480" width="9.28515625" style="47" customWidth="1"/>
    <col min="9481" max="9481" width="12.28515625" style="47" customWidth="1"/>
    <col min="9482" max="9482" width="12.28515625" style="47" bestFit="1" customWidth="1"/>
    <col min="9483" max="9483" width="12.28515625" style="47" customWidth="1"/>
    <col min="9484" max="9484" width="18.85546875" style="47" customWidth="1"/>
    <col min="9485" max="9728" width="5.5703125" style="47"/>
    <col min="9729" max="9729" width="7.28515625" style="47" bestFit="1" customWidth="1"/>
    <col min="9730" max="9730" width="34.7109375" style="47" bestFit="1" customWidth="1"/>
    <col min="9731" max="9731" width="15" style="47" customWidth="1"/>
    <col min="9732" max="9736" width="9.28515625" style="47" customWidth="1"/>
    <col min="9737" max="9737" width="12.28515625" style="47" customWidth="1"/>
    <col min="9738" max="9738" width="12.28515625" style="47" bestFit="1" customWidth="1"/>
    <col min="9739" max="9739" width="12.28515625" style="47" customWidth="1"/>
    <col min="9740" max="9740" width="18.85546875" style="47" customWidth="1"/>
    <col min="9741" max="9984" width="5.5703125" style="47"/>
    <col min="9985" max="9985" width="7.28515625" style="47" bestFit="1" customWidth="1"/>
    <col min="9986" max="9986" width="34.7109375" style="47" bestFit="1" customWidth="1"/>
    <col min="9987" max="9987" width="15" style="47" customWidth="1"/>
    <col min="9988" max="9992" width="9.28515625" style="47" customWidth="1"/>
    <col min="9993" max="9993" width="12.28515625" style="47" customWidth="1"/>
    <col min="9994" max="9994" width="12.28515625" style="47" bestFit="1" customWidth="1"/>
    <col min="9995" max="9995" width="12.28515625" style="47" customWidth="1"/>
    <col min="9996" max="9996" width="18.85546875" style="47" customWidth="1"/>
    <col min="9997" max="10240" width="5.5703125" style="47"/>
    <col min="10241" max="10241" width="7.28515625" style="47" bestFit="1" customWidth="1"/>
    <col min="10242" max="10242" width="34.7109375" style="47" bestFit="1" customWidth="1"/>
    <col min="10243" max="10243" width="15" style="47" customWidth="1"/>
    <col min="10244" max="10248" width="9.28515625" style="47" customWidth="1"/>
    <col min="10249" max="10249" width="12.28515625" style="47" customWidth="1"/>
    <col min="10250" max="10250" width="12.28515625" style="47" bestFit="1" customWidth="1"/>
    <col min="10251" max="10251" width="12.28515625" style="47" customWidth="1"/>
    <col min="10252" max="10252" width="18.85546875" style="47" customWidth="1"/>
    <col min="10253" max="10496" width="5.5703125" style="47"/>
    <col min="10497" max="10497" width="7.28515625" style="47" bestFit="1" customWidth="1"/>
    <col min="10498" max="10498" width="34.7109375" style="47" bestFit="1" customWidth="1"/>
    <col min="10499" max="10499" width="15" style="47" customWidth="1"/>
    <col min="10500" max="10504" width="9.28515625" style="47" customWidth="1"/>
    <col min="10505" max="10505" width="12.28515625" style="47" customWidth="1"/>
    <col min="10506" max="10506" width="12.28515625" style="47" bestFit="1" customWidth="1"/>
    <col min="10507" max="10507" width="12.28515625" style="47" customWidth="1"/>
    <col min="10508" max="10508" width="18.85546875" style="47" customWidth="1"/>
    <col min="10509" max="10752" width="5.5703125" style="47"/>
    <col min="10753" max="10753" width="7.28515625" style="47" bestFit="1" customWidth="1"/>
    <col min="10754" max="10754" width="34.7109375" style="47" bestFit="1" customWidth="1"/>
    <col min="10755" max="10755" width="15" style="47" customWidth="1"/>
    <col min="10756" max="10760" width="9.28515625" style="47" customWidth="1"/>
    <col min="10761" max="10761" width="12.28515625" style="47" customWidth="1"/>
    <col min="10762" max="10762" width="12.28515625" style="47" bestFit="1" customWidth="1"/>
    <col min="10763" max="10763" width="12.28515625" style="47" customWidth="1"/>
    <col min="10764" max="10764" width="18.85546875" style="47" customWidth="1"/>
    <col min="10765" max="11008" width="5.5703125" style="47"/>
    <col min="11009" max="11009" width="7.28515625" style="47" bestFit="1" customWidth="1"/>
    <col min="11010" max="11010" width="34.7109375" style="47" bestFit="1" customWidth="1"/>
    <col min="11011" max="11011" width="15" style="47" customWidth="1"/>
    <col min="11012" max="11016" width="9.28515625" style="47" customWidth="1"/>
    <col min="11017" max="11017" width="12.28515625" style="47" customWidth="1"/>
    <col min="11018" max="11018" width="12.28515625" style="47" bestFit="1" customWidth="1"/>
    <col min="11019" max="11019" width="12.28515625" style="47" customWidth="1"/>
    <col min="11020" max="11020" width="18.85546875" style="47" customWidth="1"/>
    <col min="11021" max="11264" width="5.5703125" style="47"/>
    <col min="11265" max="11265" width="7.28515625" style="47" bestFit="1" customWidth="1"/>
    <col min="11266" max="11266" width="34.7109375" style="47" bestFit="1" customWidth="1"/>
    <col min="11267" max="11267" width="15" style="47" customWidth="1"/>
    <col min="11268" max="11272" width="9.28515625" style="47" customWidth="1"/>
    <col min="11273" max="11273" width="12.28515625" style="47" customWidth="1"/>
    <col min="11274" max="11274" width="12.28515625" style="47" bestFit="1" customWidth="1"/>
    <col min="11275" max="11275" width="12.28515625" style="47" customWidth="1"/>
    <col min="11276" max="11276" width="18.85546875" style="47" customWidth="1"/>
    <col min="11277" max="11520" width="5.5703125" style="47"/>
    <col min="11521" max="11521" width="7.28515625" style="47" bestFit="1" customWidth="1"/>
    <col min="11522" max="11522" width="34.7109375" style="47" bestFit="1" customWidth="1"/>
    <col min="11523" max="11523" width="15" style="47" customWidth="1"/>
    <col min="11524" max="11528" width="9.28515625" style="47" customWidth="1"/>
    <col min="11529" max="11529" width="12.28515625" style="47" customWidth="1"/>
    <col min="11530" max="11530" width="12.28515625" style="47" bestFit="1" customWidth="1"/>
    <col min="11531" max="11531" width="12.28515625" style="47" customWidth="1"/>
    <col min="11532" max="11532" width="18.85546875" style="47" customWidth="1"/>
    <col min="11533" max="11776" width="5.5703125" style="47"/>
    <col min="11777" max="11777" width="7.28515625" style="47" bestFit="1" customWidth="1"/>
    <col min="11778" max="11778" width="34.7109375" style="47" bestFit="1" customWidth="1"/>
    <col min="11779" max="11779" width="15" style="47" customWidth="1"/>
    <col min="11780" max="11784" width="9.28515625" style="47" customWidth="1"/>
    <col min="11785" max="11785" width="12.28515625" style="47" customWidth="1"/>
    <col min="11786" max="11786" width="12.28515625" style="47" bestFit="1" customWidth="1"/>
    <col min="11787" max="11787" width="12.28515625" style="47" customWidth="1"/>
    <col min="11788" max="11788" width="18.85546875" style="47" customWidth="1"/>
    <col min="11789" max="12032" width="5.5703125" style="47"/>
    <col min="12033" max="12033" width="7.28515625" style="47" bestFit="1" customWidth="1"/>
    <col min="12034" max="12034" width="34.7109375" style="47" bestFit="1" customWidth="1"/>
    <col min="12035" max="12035" width="15" style="47" customWidth="1"/>
    <col min="12036" max="12040" width="9.28515625" style="47" customWidth="1"/>
    <col min="12041" max="12041" width="12.28515625" style="47" customWidth="1"/>
    <col min="12042" max="12042" width="12.28515625" style="47" bestFit="1" customWidth="1"/>
    <col min="12043" max="12043" width="12.28515625" style="47" customWidth="1"/>
    <col min="12044" max="12044" width="18.85546875" style="47" customWidth="1"/>
    <col min="12045" max="12288" width="5.5703125" style="47"/>
    <col min="12289" max="12289" width="7.28515625" style="47" bestFit="1" customWidth="1"/>
    <col min="12290" max="12290" width="34.7109375" style="47" bestFit="1" customWidth="1"/>
    <col min="12291" max="12291" width="15" style="47" customWidth="1"/>
    <col min="12292" max="12296" width="9.28515625" style="47" customWidth="1"/>
    <col min="12297" max="12297" width="12.28515625" style="47" customWidth="1"/>
    <col min="12298" max="12298" width="12.28515625" style="47" bestFit="1" customWidth="1"/>
    <col min="12299" max="12299" width="12.28515625" style="47" customWidth="1"/>
    <col min="12300" max="12300" width="18.85546875" style="47" customWidth="1"/>
    <col min="12301" max="12544" width="5.5703125" style="47"/>
    <col min="12545" max="12545" width="7.28515625" style="47" bestFit="1" customWidth="1"/>
    <col min="12546" max="12546" width="34.7109375" style="47" bestFit="1" customWidth="1"/>
    <col min="12547" max="12547" width="15" style="47" customWidth="1"/>
    <col min="12548" max="12552" width="9.28515625" style="47" customWidth="1"/>
    <col min="12553" max="12553" width="12.28515625" style="47" customWidth="1"/>
    <col min="12554" max="12554" width="12.28515625" style="47" bestFit="1" customWidth="1"/>
    <col min="12555" max="12555" width="12.28515625" style="47" customWidth="1"/>
    <col min="12556" max="12556" width="18.85546875" style="47" customWidth="1"/>
    <col min="12557" max="12800" width="5.5703125" style="47"/>
    <col min="12801" max="12801" width="7.28515625" style="47" bestFit="1" customWidth="1"/>
    <col min="12802" max="12802" width="34.7109375" style="47" bestFit="1" customWidth="1"/>
    <col min="12803" max="12803" width="15" style="47" customWidth="1"/>
    <col min="12804" max="12808" width="9.28515625" style="47" customWidth="1"/>
    <col min="12809" max="12809" width="12.28515625" style="47" customWidth="1"/>
    <col min="12810" max="12810" width="12.28515625" style="47" bestFit="1" customWidth="1"/>
    <col min="12811" max="12811" width="12.28515625" style="47" customWidth="1"/>
    <col min="12812" max="12812" width="18.85546875" style="47" customWidth="1"/>
    <col min="12813" max="13056" width="5.5703125" style="47"/>
    <col min="13057" max="13057" width="7.28515625" style="47" bestFit="1" customWidth="1"/>
    <col min="13058" max="13058" width="34.7109375" style="47" bestFit="1" customWidth="1"/>
    <col min="13059" max="13059" width="15" style="47" customWidth="1"/>
    <col min="13060" max="13064" width="9.28515625" style="47" customWidth="1"/>
    <col min="13065" max="13065" width="12.28515625" style="47" customWidth="1"/>
    <col min="13066" max="13066" width="12.28515625" style="47" bestFit="1" customWidth="1"/>
    <col min="13067" max="13067" width="12.28515625" style="47" customWidth="1"/>
    <col min="13068" max="13068" width="18.85546875" style="47" customWidth="1"/>
    <col min="13069" max="13312" width="5.5703125" style="47"/>
    <col min="13313" max="13313" width="7.28515625" style="47" bestFit="1" customWidth="1"/>
    <col min="13314" max="13314" width="34.7109375" style="47" bestFit="1" customWidth="1"/>
    <col min="13315" max="13315" width="15" style="47" customWidth="1"/>
    <col min="13316" max="13320" width="9.28515625" style="47" customWidth="1"/>
    <col min="13321" max="13321" width="12.28515625" style="47" customWidth="1"/>
    <col min="13322" max="13322" width="12.28515625" style="47" bestFit="1" customWidth="1"/>
    <col min="13323" max="13323" width="12.28515625" style="47" customWidth="1"/>
    <col min="13324" max="13324" width="18.85546875" style="47" customWidth="1"/>
    <col min="13325" max="13568" width="5.5703125" style="47"/>
    <col min="13569" max="13569" width="7.28515625" style="47" bestFit="1" customWidth="1"/>
    <col min="13570" max="13570" width="34.7109375" style="47" bestFit="1" customWidth="1"/>
    <col min="13571" max="13571" width="15" style="47" customWidth="1"/>
    <col min="13572" max="13576" width="9.28515625" style="47" customWidth="1"/>
    <col min="13577" max="13577" width="12.28515625" style="47" customWidth="1"/>
    <col min="13578" max="13578" width="12.28515625" style="47" bestFit="1" customWidth="1"/>
    <col min="13579" max="13579" width="12.28515625" style="47" customWidth="1"/>
    <col min="13580" max="13580" width="18.85546875" style="47" customWidth="1"/>
    <col min="13581" max="13824" width="5.5703125" style="47"/>
    <col min="13825" max="13825" width="7.28515625" style="47" bestFit="1" customWidth="1"/>
    <col min="13826" max="13826" width="34.7109375" style="47" bestFit="1" customWidth="1"/>
    <col min="13827" max="13827" width="15" style="47" customWidth="1"/>
    <col min="13828" max="13832" width="9.28515625" style="47" customWidth="1"/>
    <col min="13833" max="13833" width="12.28515625" style="47" customWidth="1"/>
    <col min="13834" max="13834" width="12.28515625" style="47" bestFit="1" customWidth="1"/>
    <col min="13835" max="13835" width="12.28515625" style="47" customWidth="1"/>
    <col min="13836" max="13836" width="18.85546875" style="47" customWidth="1"/>
    <col min="13837" max="14080" width="5.5703125" style="47"/>
    <col min="14081" max="14081" width="7.28515625" style="47" bestFit="1" customWidth="1"/>
    <col min="14082" max="14082" width="34.7109375" style="47" bestFit="1" customWidth="1"/>
    <col min="14083" max="14083" width="15" style="47" customWidth="1"/>
    <col min="14084" max="14088" width="9.28515625" style="47" customWidth="1"/>
    <col min="14089" max="14089" width="12.28515625" style="47" customWidth="1"/>
    <col min="14090" max="14090" width="12.28515625" style="47" bestFit="1" customWidth="1"/>
    <col min="14091" max="14091" width="12.28515625" style="47" customWidth="1"/>
    <col min="14092" max="14092" width="18.85546875" style="47" customWidth="1"/>
    <col min="14093" max="14336" width="5.5703125" style="47"/>
    <col min="14337" max="14337" width="7.28515625" style="47" bestFit="1" customWidth="1"/>
    <col min="14338" max="14338" width="34.7109375" style="47" bestFit="1" customWidth="1"/>
    <col min="14339" max="14339" width="15" style="47" customWidth="1"/>
    <col min="14340" max="14344" width="9.28515625" style="47" customWidth="1"/>
    <col min="14345" max="14345" width="12.28515625" style="47" customWidth="1"/>
    <col min="14346" max="14346" width="12.28515625" style="47" bestFit="1" customWidth="1"/>
    <col min="14347" max="14347" width="12.28515625" style="47" customWidth="1"/>
    <col min="14348" max="14348" width="18.85546875" style="47" customWidth="1"/>
    <col min="14349" max="14592" width="5.5703125" style="47"/>
    <col min="14593" max="14593" width="7.28515625" style="47" bestFit="1" customWidth="1"/>
    <col min="14594" max="14594" width="34.7109375" style="47" bestFit="1" customWidth="1"/>
    <col min="14595" max="14595" width="15" style="47" customWidth="1"/>
    <col min="14596" max="14600" width="9.28515625" style="47" customWidth="1"/>
    <col min="14601" max="14601" width="12.28515625" style="47" customWidth="1"/>
    <col min="14602" max="14602" width="12.28515625" style="47" bestFit="1" customWidth="1"/>
    <col min="14603" max="14603" width="12.28515625" style="47" customWidth="1"/>
    <col min="14604" max="14604" width="18.85546875" style="47" customWidth="1"/>
    <col min="14605" max="14848" width="5.5703125" style="47"/>
    <col min="14849" max="14849" width="7.28515625" style="47" bestFit="1" customWidth="1"/>
    <col min="14850" max="14850" width="34.7109375" style="47" bestFit="1" customWidth="1"/>
    <col min="14851" max="14851" width="15" style="47" customWidth="1"/>
    <col min="14852" max="14856" width="9.28515625" style="47" customWidth="1"/>
    <col min="14857" max="14857" width="12.28515625" style="47" customWidth="1"/>
    <col min="14858" max="14858" width="12.28515625" style="47" bestFit="1" customWidth="1"/>
    <col min="14859" max="14859" width="12.28515625" style="47" customWidth="1"/>
    <col min="14860" max="14860" width="18.85546875" style="47" customWidth="1"/>
    <col min="14861" max="15104" width="5.5703125" style="47"/>
    <col min="15105" max="15105" width="7.28515625" style="47" bestFit="1" customWidth="1"/>
    <col min="15106" max="15106" width="34.7109375" style="47" bestFit="1" customWidth="1"/>
    <col min="15107" max="15107" width="15" style="47" customWidth="1"/>
    <col min="15108" max="15112" width="9.28515625" style="47" customWidth="1"/>
    <col min="15113" max="15113" width="12.28515625" style="47" customWidth="1"/>
    <col min="15114" max="15114" width="12.28515625" style="47" bestFit="1" customWidth="1"/>
    <col min="15115" max="15115" width="12.28515625" style="47" customWidth="1"/>
    <col min="15116" max="15116" width="18.85546875" style="47" customWidth="1"/>
    <col min="15117" max="15360" width="5.5703125" style="47"/>
    <col min="15361" max="15361" width="7.28515625" style="47" bestFit="1" customWidth="1"/>
    <col min="15362" max="15362" width="34.7109375" style="47" bestFit="1" customWidth="1"/>
    <col min="15363" max="15363" width="15" style="47" customWidth="1"/>
    <col min="15364" max="15368" width="9.28515625" style="47" customWidth="1"/>
    <col min="15369" max="15369" width="12.28515625" style="47" customWidth="1"/>
    <col min="15370" max="15370" width="12.28515625" style="47" bestFit="1" customWidth="1"/>
    <col min="15371" max="15371" width="12.28515625" style="47" customWidth="1"/>
    <col min="15372" max="15372" width="18.85546875" style="47" customWidth="1"/>
    <col min="15373" max="15616" width="5.5703125" style="47"/>
    <col min="15617" max="15617" width="7.28515625" style="47" bestFit="1" customWidth="1"/>
    <col min="15618" max="15618" width="34.7109375" style="47" bestFit="1" customWidth="1"/>
    <col min="15619" max="15619" width="15" style="47" customWidth="1"/>
    <col min="15620" max="15624" width="9.28515625" style="47" customWidth="1"/>
    <col min="15625" max="15625" width="12.28515625" style="47" customWidth="1"/>
    <col min="15626" max="15626" width="12.28515625" style="47" bestFit="1" customWidth="1"/>
    <col min="15627" max="15627" width="12.28515625" style="47" customWidth="1"/>
    <col min="15628" max="15628" width="18.85546875" style="47" customWidth="1"/>
    <col min="15629" max="15872" width="5.5703125" style="47"/>
    <col min="15873" max="15873" width="7.28515625" style="47" bestFit="1" customWidth="1"/>
    <col min="15874" max="15874" width="34.7109375" style="47" bestFit="1" customWidth="1"/>
    <col min="15875" max="15875" width="15" style="47" customWidth="1"/>
    <col min="15876" max="15880" width="9.28515625" style="47" customWidth="1"/>
    <col min="15881" max="15881" width="12.28515625" style="47" customWidth="1"/>
    <col min="15882" max="15882" width="12.28515625" style="47" bestFit="1" customWidth="1"/>
    <col min="15883" max="15883" width="12.28515625" style="47" customWidth="1"/>
    <col min="15884" max="15884" width="18.85546875" style="47" customWidth="1"/>
    <col min="15885" max="16128" width="5.5703125" style="47"/>
    <col min="16129" max="16129" width="7.28515625" style="47" bestFit="1" customWidth="1"/>
    <col min="16130" max="16130" width="34.7109375" style="47" bestFit="1" customWidth="1"/>
    <col min="16131" max="16131" width="15" style="47" customWidth="1"/>
    <col min="16132" max="16136" width="9.28515625" style="47" customWidth="1"/>
    <col min="16137" max="16137" width="12.28515625" style="47" customWidth="1"/>
    <col min="16138" max="16138" width="12.28515625" style="47" bestFit="1" customWidth="1"/>
    <col min="16139" max="16139" width="12.28515625" style="47" customWidth="1"/>
    <col min="16140" max="16140" width="18.85546875" style="47" customWidth="1"/>
    <col min="16141" max="16384" width="5.5703125" style="47"/>
  </cols>
  <sheetData>
    <row r="1" spans="1:12" s="41" customFormat="1" ht="25.5" x14ac:dyDescent="0.25">
      <c r="A1" s="37" t="s">
        <v>0</v>
      </c>
      <c r="B1" s="38" t="s">
        <v>351</v>
      </c>
      <c r="C1" s="38" t="s">
        <v>2</v>
      </c>
      <c r="D1" s="172" t="s">
        <v>3</v>
      </c>
      <c r="E1" s="38" t="s">
        <v>4</v>
      </c>
      <c r="F1" s="38" t="s">
        <v>89</v>
      </c>
      <c r="G1" s="33" t="s">
        <v>292</v>
      </c>
      <c r="H1" s="33" t="s">
        <v>352</v>
      </c>
      <c r="I1" s="38" t="s">
        <v>11</v>
      </c>
      <c r="J1" s="38" t="s">
        <v>133</v>
      </c>
      <c r="K1" s="195" t="s">
        <v>13</v>
      </c>
      <c r="L1" s="40" t="s">
        <v>14</v>
      </c>
    </row>
    <row r="2" spans="1:12" x14ac:dyDescent="0.2">
      <c r="A2" s="42" t="s">
        <v>202</v>
      </c>
      <c r="B2" s="173" t="s">
        <v>353</v>
      </c>
      <c r="C2" s="44" t="s">
        <v>354</v>
      </c>
      <c r="D2" s="18"/>
      <c r="E2" s="18"/>
      <c r="F2" s="148"/>
      <c r="G2" s="148"/>
      <c r="H2" s="148"/>
      <c r="I2" s="13">
        <f t="shared" ref="I2:I12" si="0">SUM(D2:H2)</f>
        <v>0</v>
      </c>
      <c r="J2" s="174">
        <v>2850</v>
      </c>
      <c r="K2" s="200">
        <f>ROUND((J2*(1-40%)),0)*(1+0.05)</f>
        <v>1795.5</v>
      </c>
      <c r="L2" s="46">
        <f>I2*K2</f>
        <v>0</v>
      </c>
    </row>
    <row r="3" spans="1:12" x14ac:dyDescent="0.2">
      <c r="A3" s="48" t="s">
        <v>202</v>
      </c>
      <c r="B3" s="175" t="s">
        <v>355</v>
      </c>
      <c r="C3" s="50" t="s">
        <v>356</v>
      </c>
      <c r="D3" s="17"/>
      <c r="E3" s="17"/>
      <c r="F3" s="147"/>
      <c r="G3" s="147"/>
      <c r="H3" s="147"/>
      <c r="I3" s="19">
        <f t="shared" si="0"/>
        <v>0</v>
      </c>
      <c r="J3" s="176">
        <v>2650</v>
      </c>
      <c r="K3" s="200">
        <f t="shared" ref="K3:K12" si="1">ROUND((J3*(1-40%)),0)*(1+0.05)</f>
        <v>1669.5</v>
      </c>
      <c r="L3" s="52">
        <f>I3*K3</f>
        <v>0</v>
      </c>
    </row>
    <row r="4" spans="1:12" x14ac:dyDescent="0.2">
      <c r="A4" s="48" t="s">
        <v>202</v>
      </c>
      <c r="B4" s="175" t="s">
        <v>357</v>
      </c>
      <c r="C4" s="50" t="s">
        <v>358</v>
      </c>
      <c r="D4" s="17"/>
      <c r="E4" s="17"/>
      <c r="F4" s="147"/>
      <c r="G4" s="147"/>
      <c r="H4" s="147"/>
      <c r="I4" s="19">
        <f t="shared" si="0"/>
        <v>0</v>
      </c>
      <c r="J4" s="176">
        <v>2490</v>
      </c>
      <c r="K4" s="200">
        <f t="shared" si="1"/>
        <v>1568.7</v>
      </c>
      <c r="L4" s="52">
        <f t="shared" ref="L4:L12" si="2">I4*K4</f>
        <v>0</v>
      </c>
    </row>
    <row r="5" spans="1:12" x14ac:dyDescent="0.2">
      <c r="A5" s="48" t="s">
        <v>202</v>
      </c>
      <c r="B5" s="175" t="s">
        <v>359</v>
      </c>
      <c r="C5" s="50" t="s">
        <v>360</v>
      </c>
      <c r="D5" s="17"/>
      <c r="E5" s="17"/>
      <c r="F5" s="147"/>
      <c r="G5" s="147"/>
      <c r="H5" s="147"/>
      <c r="I5" s="19">
        <f t="shared" si="0"/>
        <v>0</v>
      </c>
      <c r="J5" s="176">
        <v>890</v>
      </c>
      <c r="K5" s="200">
        <f t="shared" si="1"/>
        <v>560.70000000000005</v>
      </c>
      <c r="L5" s="52">
        <f t="shared" si="2"/>
        <v>0</v>
      </c>
    </row>
    <row r="6" spans="1:12" x14ac:dyDescent="0.2">
      <c r="A6" s="48" t="s">
        <v>202</v>
      </c>
      <c r="B6" s="175" t="s">
        <v>361</v>
      </c>
      <c r="C6" s="50" t="s">
        <v>362</v>
      </c>
      <c r="D6" s="17"/>
      <c r="E6" s="17"/>
      <c r="F6" s="147"/>
      <c r="G6" s="147"/>
      <c r="H6" s="147"/>
      <c r="I6" s="19">
        <f t="shared" si="0"/>
        <v>0</v>
      </c>
      <c r="J6" s="176">
        <v>850</v>
      </c>
      <c r="K6" s="200">
        <f t="shared" si="1"/>
        <v>535.5</v>
      </c>
      <c r="L6" s="52">
        <f t="shared" si="2"/>
        <v>0</v>
      </c>
    </row>
    <row r="7" spans="1:12" x14ac:dyDescent="0.2">
      <c r="A7" s="48" t="s">
        <v>202</v>
      </c>
      <c r="B7" s="175" t="s">
        <v>363</v>
      </c>
      <c r="C7" s="50" t="s">
        <v>364</v>
      </c>
      <c r="D7" s="17"/>
      <c r="E7" s="17"/>
      <c r="F7" s="17"/>
      <c r="G7" s="147"/>
      <c r="H7" s="147"/>
      <c r="I7" s="19">
        <f t="shared" si="0"/>
        <v>0</v>
      </c>
      <c r="J7" s="176">
        <v>790</v>
      </c>
      <c r="K7" s="200">
        <f t="shared" si="1"/>
        <v>497.70000000000005</v>
      </c>
      <c r="L7" s="52">
        <f>I7*K7</f>
        <v>0</v>
      </c>
    </row>
    <row r="8" spans="1:12" x14ac:dyDescent="0.2">
      <c r="A8" s="48" t="s">
        <v>202</v>
      </c>
      <c r="B8" s="175" t="s">
        <v>365</v>
      </c>
      <c r="C8" s="50" t="s">
        <v>366</v>
      </c>
      <c r="D8" s="147"/>
      <c r="E8" s="147"/>
      <c r="F8" s="17"/>
      <c r="G8" s="147"/>
      <c r="H8" s="147"/>
      <c r="I8" s="19">
        <f t="shared" si="0"/>
        <v>0</v>
      </c>
      <c r="J8" s="176">
        <v>550</v>
      </c>
      <c r="K8" s="200">
        <f t="shared" si="1"/>
        <v>346.5</v>
      </c>
      <c r="L8" s="52">
        <f t="shared" si="2"/>
        <v>0</v>
      </c>
    </row>
    <row r="9" spans="1:12" x14ac:dyDescent="0.2">
      <c r="A9" s="48" t="s">
        <v>185</v>
      </c>
      <c r="B9" s="175" t="s">
        <v>367</v>
      </c>
      <c r="C9" s="50" t="s">
        <v>368</v>
      </c>
      <c r="D9" s="147"/>
      <c r="E9" s="147"/>
      <c r="F9" s="147"/>
      <c r="G9" s="17"/>
      <c r="H9" s="17"/>
      <c r="I9" s="19">
        <f t="shared" si="0"/>
        <v>0</v>
      </c>
      <c r="J9" s="176">
        <v>2190</v>
      </c>
      <c r="K9" s="200">
        <f t="shared" si="1"/>
        <v>1379.7</v>
      </c>
      <c r="L9" s="52">
        <f>I9*K9</f>
        <v>0</v>
      </c>
    </row>
    <row r="10" spans="1:12" x14ac:dyDescent="0.2">
      <c r="A10" s="48" t="s">
        <v>185</v>
      </c>
      <c r="B10" s="175" t="s">
        <v>369</v>
      </c>
      <c r="C10" s="50" t="s">
        <v>370</v>
      </c>
      <c r="D10" s="147"/>
      <c r="E10" s="147"/>
      <c r="F10" s="147"/>
      <c r="G10" s="17"/>
      <c r="H10" s="17"/>
      <c r="I10" s="19">
        <f t="shared" si="0"/>
        <v>0</v>
      </c>
      <c r="J10" s="176">
        <v>2090</v>
      </c>
      <c r="K10" s="200">
        <f t="shared" si="1"/>
        <v>1316.7</v>
      </c>
      <c r="L10" s="52">
        <f t="shared" si="2"/>
        <v>0</v>
      </c>
    </row>
    <row r="11" spans="1:12" x14ac:dyDescent="0.2">
      <c r="A11" s="48" t="s">
        <v>185</v>
      </c>
      <c r="B11" s="175" t="s">
        <v>371</v>
      </c>
      <c r="C11" s="50" t="s">
        <v>372</v>
      </c>
      <c r="D11" s="147"/>
      <c r="E11" s="147"/>
      <c r="F11" s="147"/>
      <c r="G11" s="17"/>
      <c r="H11" s="17"/>
      <c r="I11" s="19">
        <f t="shared" si="0"/>
        <v>0</v>
      </c>
      <c r="J11" s="176">
        <v>1790</v>
      </c>
      <c r="K11" s="200">
        <f t="shared" si="1"/>
        <v>1127.7</v>
      </c>
      <c r="L11" s="52">
        <f t="shared" si="2"/>
        <v>0</v>
      </c>
    </row>
    <row r="12" spans="1:12" x14ac:dyDescent="0.2">
      <c r="A12" s="48" t="s">
        <v>185</v>
      </c>
      <c r="B12" s="175" t="s">
        <v>373</v>
      </c>
      <c r="C12" s="50" t="s">
        <v>374</v>
      </c>
      <c r="D12" s="147"/>
      <c r="E12" s="147"/>
      <c r="F12" s="147"/>
      <c r="G12" s="17"/>
      <c r="H12" s="17"/>
      <c r="I12" s="19">
        <f t="shared" si="0"/>
        <v>0</v>
      </c>
      <c r="J12" s="176">
        <v>1750</v>
      </c>
      <c r="K12" s="200">
        <f t="shared" si="1"/>
        <v>1102.5</v>
      </c>
      <c r="L12" s="52">
        <f t="shared" si="2"/>
        <v>0</v>
      </c>
    </row>
    <row r="13" spans="1:12" s="41" customFormat="1" ht="25.5" x14ac:dyDescent="0.25">
      <c r="A13" s="60" t="s">
        <v>0</v>
      </c>
      <c r="B13" s="61" t="s">
        <v>375</v>
      </c>
      <c r="C13" s="61" t="s">
        <v>2</v>
      </c>
      <c r="D13" s="177">
        <v>1</v>
      </c>
      <c r="E13" s="177">
        <v>2</v>
      </c>
      <c r="F13" s="177">
        <v>3</v>
      </c>
      <c r="G13" s="177">
        <v>4</v>
      </c>
      <c r="H13" s="177">
        <v>5</v>
      </c>
      <c r="I13" s="178" t="s">
        <v>11</v>
      </c>
      <c r="J13" s="179" t="s">
        <v>133</v>
      </c>
      <c r="K13" s="201" t="s">
        <v>13</v>
      </c>
      <c r="L13" s="65" t="s">
        <v>14</v>
      </c>
    </row>
    <row r="14" spans="1:12" ht="13.5" thickBot="1" x14ac:dyDescent="0.25">
      <c r="A14" s="180" t="s">
        <v>202</v>
      </c>
      <c r="B14" s="181" t="s">
        <v>376</v>
      </c>
      <c r="C14" s="182" t="s">
        <v>377</v>
      </c>
      <c r="D14" s="34"/>
      <c r="E14" s="34"/>
      <c r="F14" s="34"/>
      <c r="G14" s="34"/>
      <c r="H14" s="34"/>
      <c r="I14" s="34">
        <f>SUM(D14:H14)</f>
        <v>0</v>
      </c>
      <c r="J14" s="183">
        <v>1490</v>
      </c>
      <c r="K14" s="198">
        <f>ROUND((J14*(1-40%)),0)*(1+0.05)</f>
        <v>938.7</v>
      </c>
      <c r="L14" s="184">
        <f>I14*K14</f>
        <v>0</v>
      </c>
    </row>
    <row r="15" spans="1:12" ht="17.25" customHeight="1" x14ac:dyDescent="0.2">
      <c r="C15" s="97"/>
      <c r="D15" s="97"/>
      <c r="E15" s="97"/>
      <c r="F15" s="97"/>
      <c r="G15" s="97"/>
      <c r="H15" s="92" t="s">
        <v>68</v>
      </c>
      <c r="I15" s="185">
        <f>SUM(I2:I14)</f>
        <v>0</v>
      </c>
      <c r="J15" s="92"/>
      <c r="K15" s="202" t="s">
        <v>69</v>
      </c>
      <c r="L15" s="186">
        <f>SUM(L2:L14)</f>
        <v>0</v>
      </c>
    </row>
    <row r="16" spans="1:12" ht="17.25" customHeight="1" x14ac:dyDescent="0.2">
      <c r="C16" s="97"/>
      <c r="D16" s="97"/>
      <c r="E16" s="97"/>
      <c r="F16" s="97"/>
      <c r="G16" s="97"/>
      <c r="H16" s="92"/>
      <c r="I16" s="185"/>
      <c r="J16" s="92"/>
      <c r="K16" s="92"/>
      <c r="L16" s="186"/>
    </row>
    <row r="17" spans="1:12" ht="17.25" customHeight="1" thickBot="1" x14ac:dyDescent="0.25">
      <c r="C17" s="97"/>
      <c r="D17" s="97"/>
      <c r="E17" s="97"/>
      <c r="F17" s="97"/>
      <c r="G17" s="97"/>
      <c r="H17" s="92"/>
      <c r="I17" s="185"/>
      <c r="J17" s="92"/>
      <c r="K17" s="92"/>
      <c r="L17" s="186"/>
    </row>
    <row r="18" spans="1:12" s="187" customFormat="1" ht="25.5" x14ac:dyDescent="0.2">
      <c r="A18" s="37" t="s">
        <v>131</v>
      </c>
      <c r="B18" s="38" t="s">
        <v>378</v>
      </c>
      <c r="C18" s="38" t="s">
        <v>2</v>
      </c>
      <c r="D18" s="33" t="s">
        <v>379</v>
      </c>
      <c r="E18" s="33" t="s">
        <v>380</v>
      </c>
      <c r="F18" s="33" t="s">
        <v>381</v>
      </c>
      <c r="G18" s="33"/>
      <c r="H18" s="38" t="s">
        <v>11</v>
      </c>
      <c r="I18" s="38" t="s">
        <v>133</v>
      </c>
      <c r="J18" s="195" t="s">
        <v>13</v>
      </c>
      <c r="K18" s="40" t="s">
        <v>14</v>
      </c>
    </row>
    <row r="19" spans="1:12" x14ac:dyDescent="0.2">
      <c r="A19" s="161" t="s">
        <v>134</v>
      </c>
      <c r="B19" s="188" t="s">
        <v>382</v>
      </c>
      <c r="C19" s="163" t="s">
        <v>383</v>
      </c>
      <c r="D19" s="35"/>
      <c r="E19" s="35"/>
      <c r="F19" s="35"/>
      <c r="G19" s="189"/>
      <c r="H19" s="32">
        <f>SUM(D19:G19)</f>
        <v>0</v>
      </c>
      <c r="I19" s="166">
        <v>2590</v>
      </c>
      <c r="J19" s="196">
        <f>ROUND((I19*(1-40%)),0)*(1+0.05)</f>
        <v>1631.7</v>
      </c>
      <c r="K19" s="167">
        <f>H19*J19</f>
        <v>0</v>
      </c>
    </row>
    <row r="20" spans="1:12" ht="25.5" x14ac:dyDescent="0.2">
      <c r="A20" s="60" t="s">
        <v>131</v>
      </c>
      <c r="B20" s="61" t="s">
        <v>384</v>
      </c>
      <c r="C20" s="61" t="s">
        <v>2</v>
      </c>
      <c r="D20" s="129" t="s">
        <v>379</v>
      </c>
      <c r="E20" s="129" t="s">
        <v>380</v>
      </c>
      <c r="F20" s="129" t="s">
        <v>381</v>
      </c>
      <c r="G20" s="129"/>
      <c r="H20" s="61" t="s">
        <v>11</v>
      </c>
      <c r="I20" s="61" t="s">
        <v>133</v>
      </c>
      <c r="J20" s="197" t="s">
        <v>13</v>
      </c>
      <c r="K20" s="65" t="s">
        <v>14</v>
      </c>
    </row>
    <row r="21" spans="1:12" ht="13.5" thickBot="1" x14ac:dyDescent="0.25">
      <c r="A21" s="190" t="s">
        <v>134</v>
      </c>
      <c r="B21" s="191" t="s">
        <v>385</v>
      </c>
      <c r="C21" s="192" t="s">
        <v>386</v>
      </c>
      <c r="D21" s="36"/>
      <c r="E21" s="36"/>
      <c r="F21" s="36"/>
      <c r="G21" s="193"/>
      <c r="H21" s="34">
        <f>SUM(D21:G21)</f>
        <v>0</v>
      </c>
      <c r="I21" s="194">
        <v>2590</v>
      </c>
      <c r="J21" s="198">
        <f>ROUND((I21*(1-40%)),0)*(1+0.05)</f>
        <v>1631.7</v>
      </c>
      <c r="K21" s="184">
        <f>H21*J21</f>
        <v>0</v>
      </c>
    </row>
    <row r="22" spans="1:12" x14ac:dyDescent="0.2">
      <c r="A22" s="89"/>
      <c r="B22" s="137"/>
      <c r="C22" s="138"/>
      <c r="D22" s="138"/>
      <c r="E22" s="87"/>
      <c r="F22" s="87"/>
      <c r="G22" s="75" t="s">
        <v>68</v>
      </c>
      <c r="H22" s="76">
        <f>SUM(H19:H21)</f>
        <v>0</v>
      </c>
      <c r="I22" s="75"/>
      <c r="J22" s="199" t="s">
        <v>69</v>
      </c>
      <c r="K22" s="78">
        <f>SUM(K19:K21)</f>
        <v>0</v>
      </c>
    </row>
    <row r="23" spans="1:12" x14ac:dyDescent="0.2">
      <c r="A23" s="47"/>
      <c r="B23" s="47"/>
      <c r="C23" s="141"/>
      <c r="D23" s="95"/>
      <c r="E23" s="96"/>
      <c r="I23" s="47"/>
    </row>
    <row r="24" spans="1:12" x14ac:dyDescent="0.2">
      <c r="A24" s="47"/>
      <c r="B24" s="79"/>
      <c r="C24" s="47"/>
      <c r="I24" s="47"/>
    </row>
    <row r="25" spans="1:12" x14ac:dyDescent="0.2">
      <c r="A25" s="47"/>
      <c r="B25" s="79"/>
      <c r="C25" s="47"/>
      <c r="I25" s="47"/>
    </row>
    <row r="26" spans="1:12" x14ac:dyDescent="0.2">
      <c r="A26" s="47"/>
      <c r="B26" s="79"/>
      <c r="C26" s="47"/>
      <c r="I26" s="47"/>
    </row>
    <row r="28" spans="1:12" ht="15" x14ac:dyDescent="0.25">
      <c r="A28" s="47"/>
      <c r="B28" s="47"/>
      <c r="C28" s="47"/>
      <c r="H28" s="203"/>
      <c r="I28" s="204"/>
      <c r="J28" s="204"/>
    </row>
  </sheetData>
  <sheetProtection password="CC6B" sheet="1" objects="1" scenarios="1"/>
  <mergeCells count="1">
    <mergeCell ref="H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P1" sqref="P1:P32"/>
    </sheetView>
  </sheetViews>
  <sheetFormatPr defaultColWidth="5.5703125" defaultRowHeight="12.75" x14ac:dyDescent="0.2"/>
  <cols>
    <col min="1" max="1" width="7.28515625" style="73" bestFit="1" customWidth="1"/>
    <col min="2" max="2" width="34.7109375" style="73" customWidth="1"/>
    <col min="3" max="3" width="14.42578125" style="74" customWidth="1"/>
    <col min="4" max="13" width="6.7109375" style="47" customWidth="1"/>
    <col min="14" max="14" width="12.140625" style="47" customWidth="1"/>
    <col min="15" max="15" width="12.140625" style="101" bestFit="1" customWidth="1"/>
    <col min="16" max="16" width="12" style="47" bestFit="1" customWidth="1"/>
    <col min="17" max="17" width="16.140625" style="47" customWidth="1"/>
    <col min="18" max="18" width="9.140625" style="47" customWidth="1"/>
    <col min="19" max="16384" width="5.5703125" style="47"/>
  </cols>
  <sheetData>
    <row r="1" spans="1:17" s="41" customFormat="1" ht="25.5" x14ac:dyDescent="0.25">
      <c r="A1" s="37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/>
      <c r="I1" s="38"/>
      <c r="J1" s="38"/>
      <c r="K1" s="38"/>
      <c r="L1" s="38"/>
      <c r="M1" s="38"/>
      <c r="N1" s="38" t="s">
        <v>11</v>
      </c>
      <c r="O1" s="39" t="s">
        <v>12</v>
      </c>
      <c r="P1" s="118" t="s">
        <v>13</v>
      </c>
      <c r="Q1" s="40" t="s">
        <v>14</v>
      </c>
    </row>
    <row r="2" spans="1:17" x14ac:dyDescent="0.2">
      <c r="A2" s="42" t="s">
        <v>15</v>
      </c>
      <c r="B2" s="43" t="s">
        <v>70</v>
      </c>
      <c r="C2" s="44" t="s">
        <v>71</v>
      </c>
      <c r="D2" s="1"/>
      <c r="E2" s="1"/>
      <c r="F2" s="1"/>
      <c r="G2" s="1"/>
      <c r="H2" s="45"/>
      <c r="I2" s="45"/>
      <c r="J2" s="45"/>
      <c r="K2" s="45"/>
      <c r="L2" s="45"/>
      <c r="M2" s="45"/>
      <c r="N2" s="13">
        <f t="shared" ref="N2:N10" si="0">SUM(D2:M2)</f>
        <v>0</v>
      </c>
      <c r="O2" s="44">
        <v>5590</v>
      </c>
      <c r="P2" s="105">
        <f>ROUND((O2*(1-40%)),0)*(1+0.05)</f>
        <v>3521.7000000000003</v>
      </c>
      <c r="Q2" s="46">
        <f t="shared" ref="Q2:Q10" si="1">N2*P2</f>
        <v>0</v>
      </c>
    </row>
    <row r="3" spans="1:17" x14ac:dyDescent="0.2">
      <c r="A3" s="107" t="s">
        <v>15</v>
      </c>
      <c r="B3" s="108" t="s">
        <v>72</v>
      </c>
      <c r="C3" s="109" t="s">
        <v>73</v>
      </c>
      <c r="D3" s="9"/>
      <c r="E3" s="9"/>
      <c r="F3" s="10"/>
      <c r="G3" s="10"/>
      <c r="H3" s="110"/>
      <c r="I3" s="110"/>
      <c r="J3" s="110"/>
      <c r="K3" s="110"/>
      <c r="L3" s="110"/>
      <c r="M3" s="110"/>
      <c r="N3" s="14">
        <f t="shared" si="0"/>
        <v>0</v>
      </c>
      <c r="O3" s="109">
        <v>4250</v>
      </c>
      <c r="P3" s="105">
        <f t="shared" ref="P3:P10" si="2">ROUND((O3*(1-40%)),0)*(1+0.05)</f>
        <v>2677.5</v>
      </c>
      <c r="Q3" s="111">
        <f t="shared" si="1"/>
        <v>0</v>
      </c>
    </row>
    <row r="4" spans="1:17" x14ac:dyDescent="0.2">
      <c r="A4" s="48" t="s">
        <v>15</v>
      </c>
      <c r="B4" s="49" t="s">
        <v>74</v>
      </c>
      <c r="C4" s="50" t="s">
        <v>75</v>
      </c>
      <c r="D4" s="3"/>
      <c r="E4" s="3"/>
      <c r="F4" s="51"/>
      <c r="G4" s="51"/>
      <c r="H4" s="51"/>
      <c r="I4" s="51"/>
      <c r="J4" s="51"/>
      <c r="K4" s="51"/>
      <c r="L4" s="51"/>
      <c r="M4" s="51"/>
      <c r="N4" s="19">
        <f t="shared" si="0"/>
        <v>0</v>
      </c>
      <c r="O4" s="50">
        <v>3250</v>
      </c>
      <c r="P4" s="105">
        <f t="shared" si="2"/>
        <v>2047.5</v>
      </c>
      <c r="Q4" s="52">
        <f t="shared" si="1"/>
        <v>0</v>
      </c>
    </row>
    <row r="5" spans="1:17" x14ac:dyDescent="0.2">
      <c r="A5" s="48" t="s">
        <v>15</v>
      </c>
      <c r="B5" s="49" t="s">
        <v>76</v>
      </c>
      <c r="C5" s="50" t="s">
        <v>77</v>
      </c>
      <c r="D5" s="4"/>
      <c r="E5" s="4"/>
      <c r="F5" s="51"/>
      <c r="G5" s="51"/>
      <c r="H5" s="51"/>
      <c r="I5" s="51"/>
      <c r="J5" s="51"/>
      <c r="K5" s="51"/>
      <c r="L5" s="51"/>
      <c r="M5" s="51"/>
      <c r="N5" s="19">
        <f t="shared" si="0"/>
        <v>0</v>
      </c>
      <c r="O5" s="50">
        <v>3190</v>
      </c>
      <c r="P5" s="105">
        <f t="shared" si="2"/>
        <v>2009.7</v>
      </c>
      <c r="Q5" s="52">
        <f t="shared" si="1"/>
        <v>0</v>
      </c>
    </row>
    <row r="6" spans="1:17" x14ac:dyDescent="0.2">
      <c r="A6" s="48" t="s">
        <v>15</v>
      </c>
      <c r="B6" s="49" t="s">
        <v>78</v>
      </c>
      <c r="C6" s="50" t="s">
        <v>79</v>
      </c>
      <c r="D6" s="4"/>
      <c r="E6" s="4"/>
      <c r="F6" s="51"/>
      <c r="G6" s="51"/>
      <c r="H6" s="51"/>
      <c r="I6" s="51"/>
      <c r="J6" s="51"/>
      <c r="K6" s="51"/>
      <c r="L6" s="51"/>
      <c r="M6" s="51"/>
      <c r="N6" s="19">
        <f t="shared" si="0"/>
        <v>0</v>
      </c>
      <c r="O6" s="50">
        <v>2750</v>
      </c>
      <c r="P6" s="105">
        <f t="shared" si="2"/>
        <v>1732.5</v>
      </c>
      <c r="Q6" s="52">
        <f t="shared" si="1"/>
        <v>0</v>
      </c>
    </row>
    <row r="7" spans="1:17" x14ac:dyDescent="0.2">
      <c r="A7" s="48" t="s">
        <v>15</v>
      </c>
      <c r="B7" s="49" t="s">
        <v>80</v>
      </c>
      <c r="C7" s="50" t="s">
        <v>81</v>
      </c>
      <c r="D7" s="4"/>
      <c r="E7" s="4"/>
      <c r="F7" s="51"/>
      <c r="G7" s="51"/>
      <c r="H7" s="51"/>
      <c r="I7" s="51"/>
      <c r="J7" s="51"/>
      <c r="K7" s="51"/>
      <c r="L7" s="51"/>
      <c r="M7" s="51"/>
      <c r="N7" s="19">
        <f t="shared" si="0"/>
        <v>0</v>
      </c>
      <c r="O7" s="50">
        <v>2490</v>
      </c>
      <c r="P7" s="105">
        <f t="shared" si="2"/>
        <v>1568.7</v>
      </c>
      <c r="Q7" s="52">
        <f t="shared" si="1"/>
        <v>0</v>
      </c>
    </row>
    <row r="8" spans="1:17" x14ac:dyDescent="0.2">
      <c r="A8" s="48" t="s">
        <v>15</v>
      </c>
      <c r="B8" s="49" t="s">
        <v>82</v>
      </c>
      <c r="C8" s="50" t="s">
        <v>83</v>
      </c>
      <c r="D8" s="4"/>
      <c r="E8" s="4"/>
      <c r="F8" s="51"/>
      <c r="G8" s="51"/>
      <c r="H8" s="51"/>
      <c r="I8" s="51"/>
      <c r="J8" s="51"/>
      <c r="K8" s="51"/>
      <c r="L8" s="51"/>
      <c r="M8" s="51"/>
      <c r="N8" s="19">
        <f t="shared" si="0"/>
        <v>0</v>
      </c>
      <c r="O8" s="50">
        <v>2490</v>
      </c>
      <c r="P8" s="105">
        <f t="shared" si="2"/>
        <v>1568.7</v>
      </c>
      <c r="Q8" s="52">
        <f t="shared" si="1"/>
        <v>0</v>
      </c>
    </row>
    <row r="9" spans="1:17" x14ac:dyDescent="0.2">
      <c r="A9" s="48" t="s">
        <v>15</v>
      </c>
      <c r="B9" s="49" t="s">
        <v>84</v>
      </c>
      <c r="C9" s="50" t="s">
        <v>85</v>
      </c>
      <c r="D9" s="4"/>
      <c r="E9" s="4"/>
      <c r="F9" s="51"/>
      <c r="G9" s="51"/>
      <c r="H9" s="51"/>
      <c r="I9" s="51"/>
      <c r="J9" s="51"/>
      <c r="K9" s="51"/>
      <c r="L9" s="51"/>
      <c r="M9" s="51"/>
      <c r="N9" s="19">
        <f t="shared" si="0"/>
        <v>0</v>
      </c>
      <c r="O9" s="50">
        <v>2490</v>
      </c>
      <c r="P9" s="105">
        <f t="shared" si="2"/>
        <v>1568.7</v>
      </c>
      <c r="Q9" s="52">
        <f t="shared" si="1"/>
        <v>0</v>
      </c>
    </row>
    <row r="10" spans="1:17" x14ac:dyDescent="0.2">
      <c r="A10" s="112" t="s">
        <v>15</v>
      </c>
      <c r="B10" s="113" t="s">
        <v>86</v>
      </c>
      <c r="C10" s="114" t="s">
        <v>87</v>
      </c>
      <c r="D10" s="11"/>
      <c r="E10" s="11"/>
      <c r="F10" s="115"/>
      <c r="G10" s="115"/>
      <c r="H10" s="115"/>
      <c r="I10" s="115"/>
      <c r="J10" s="115"/>
      <c r="K10" s="115"/>
      <c r="L10" s="115"/>
      <c r="M10" s="115"/>
      <c r="N10" s="116">
        <f t="shared" si="0"/>
        <v>0</v>
      </c>
      <c r="O10" s="114">
        <v>1990</v>
      </c>
      <c r="P10" s="105">
        <f t="shared" si="2"/>
        <v>1253.7</v>
      </c>
      <c r="Q10" s="117">
        <f t="shared" si="1"/>
        <v>0</v>
      </c>
    </row>
    <row r="11" spans="1:17" ht="25.5" x14ac:dyDescent="0.2">
      <c r="A11" s="60" t="s">
        <v>0</v>
      </c>
      <c r="B11" s="61" t="s">
        <v>88</v>
      </c>
      <c r="C11" s="61" t="s">
        <v>2</v>
      </c>
      <c r="D11" s="61" t="s">
        <v>3</v>
      </c>
      <c r="E11" s="61" t="s">
        <v>4</v>
      </c>
      <c r="F11" s="61" t="s">
        <v>89</v>
      </c>
      <c r="G11" s="61"/>
      <c r="H11" s="61"/>
      <c r="I11" s="61"/>
      <c r="J11" s="61"/>
      <c r="K11" s="214"/>
      <c r="L11" s="215"/>
      <c r="M11" s="215"/>
      <c r="N11" s="61" t="s">
        <v>11</v>
      </c>
      <c r="O11" s="64" t="s">
        <v>12</v>
      </c>
      <c r="P11" s="119" t="s">
        <v>13</v>
      </c>
      <c r="Q11" s="65" t="s">
        <v>14</v>
      </c>
    </row>
    <row r="12" spans="1:17" x14ac:dyDescent="0.2">
      <c r="A12" s="42" t="s">
        <v>15</v>
      </c>
      <c r="B12" s="43" t="s">
        <v>90</v>
      </c>
      <c r="C12" s="44" t="s">
        <v>91</v>
      </c>
      <c r="D12" s="2"/>
      <c r="E12" s="2"/>
      <c r="F12" s="45"/>
      <c r="G12" s="45"/>
      <c r="H12" s="45"/>
      <c r="I12" s="45"/>
      <c r="J12" s="45"/>
      <c r="K12" s="45"/>
      <c r="L12" s="45"/>
      <c r="M12" s="45"/>
      <c r="N12" s="13">
        <f>SUM(D12:M12)</f>
        <v>0</v>
      </c>
      <c r="O12" s="44">
        <v>2250</v>
      </c>
      <c r="P12" s="105">
        <f>ROUND((O12*(1-40%)),0)*(1+0.05)</f>
        <v>1417.5</v>
      </c>
      <c r="Q12" s="46">
        <f>N12*P12</f>
        <v>0</v>
      </c>
    </row>
    <row r="13" spans="1:17" x14ac:dyDescent="0.2">
      <c r="A13" s="48" t="s">
        <v>15</v>
      </c>
      <c r="B13" s="49" t="s">
        <v>92</v>
      </c>
      <c r="C13" s="50" t="s">
        <v>93</v>
      </c>
      <c r="D13" s="4"/>
      <c r="E13" s="4"/>
      <c r="F13" s="51"/>
      <c r="G13" s="51"/>
      <c r="H13" s="51"/>
      <c r="I13" s="51"/>
      <c r="J13" s="51"/>
      <c r="K13" s="51"/>
      <c r="L13" s="51"/>
      <c r="M13" s="51"/>
      <c r="N13" s="19">
        <f>SUM(D13:M13)</f>
        <v>0</v>
      </c>
      <c r="O13" s="50">
        <v>1490</v>
      </c>
      <c r="P13" s="105">
        <f t="shared" ref="P13:P16" si="3">ROUND((O13*(1-40%)),0)*(1+0.05)</f>
        <v>938.7</v>
      </c>
      <c r="Q13" s="52">
        <f>N13*P13</f>
        <v>0</v>
      </c>
    </row>
    <row r="14" spans="1:17" x14ac:dyDescent="0.2">
      <c r="A14" s="48" t="s">
        <v>15</v>
      </c>
      <c r="B14" s="49" t="s">
        <v>94</v>
      </c>
      <c r="C14" s="50" t="s">
        <v>95</v>
      </c>
      <c r="D14" s="4"/>
      <c r="E14" s="4"/>
      <c r="F14" s="51"/>
      <c r="G14" s="51"/>
      <c r="H14" s="51"/>
      <c r="I14" s="51"/>
      <c r="J14" s="51"/>
      <c r="K14" s="51"/>
      <c r="L14" s="51"/>
      <c r="M14" s="51"/>
      <c r="N14" s="19">
        <f>SUM(D14:M14)</f>
        <v>0</v>
      </c>
      <c r="O14" s="50">
        <v>1390</v>
      </c>
      <c r="P14" s="105">
        <f t="shared" si="3"/>
        <v>875.7</v>
      </c>
      <c r="Q14" s="52">
        <f>N14*P14</f>
        <v>0</v>
      </c>
    </row>
    <row r="15" spans="1:17" x14ac:dyDescent="0.2">
      <c r="A15" s="48" t="s">
        <v>15</v>
      </c>
      <c r="B15" s="49" t="s">
        <v>96</v>
      </c>
      <c r="C15" s="50" t="s">
        <v>97</v>
      </c>
      <c r="D15" s="4"/>
      <c r="E15" s="4"/>
      <c r="F15" s="4"/>
      <c r="G15" s="51"/>
      <c r="H15" s="51"/>
      <c r="I15" s="51"/>
      <c r="J15" s="51"/>
      <c r="K15" s="51"/>
      <c r="L15" s="51"/>
      <c r="M15" s="51"/>
      <c r="N15" s="19">
        <f>SUM(D15:M15)</f>
        <v>0</v>
      </c>
      <c r="O15" s="50">
        <v>850</v>
      </c>
      <c r="P15" s="105">
        <f t="shared" si="3"/>
        <v>535.5</v>
      </c>
      <c r="Q15" s="52">
        <f>N15*P15</f>
        <v>0</v>
      </c>
    </row>
    <row r="16" spans="1:17" x14ac:dyDescent="0.2">
      <c r="A16" s="112" t="s">
        <v>15</v>
      </c>
      <c r="B16" s="113" t="s">
        <v>98</v>
      </c>
      <c r="C16" s="114" t="s">
        <v>99</v>
      </c>
      <c r="D16" s="11"/>
      <c r="E16" s="11"/>
      <c r="F16" s="115"/>
      <c r="G16" s="115"/>
      <c r="H16" s="115"/>
      <c r="I16" s="115"/>
      <c r="J16" s="115"/>
      <c r="K16" s="115"/>
      <c r="L16" s="115"/>
      <c r="M16" s="115"/>
      <c r="N16" s="116">
        <f>SUM(D16:M16)</f>
        <v>0</v>
      </c>
      <c r="O16" s="114">
        <v>1050</v>
      </c>
      <c r="P16" s="105">
        <f t="shared" si="3"/>
        <v>661.5</v>
      </c>
      <c r="Q16" s="117">
        <f>N16*P16</f>
        <v>0</v>
      </c>
    </row>
    <row r="17" spans="1:17" s="41" customFormat="1" ht="25.5" x14ac:dyDescent="0.25">
      <c r="A17" s="60" t="s">
        <v>0</v>
      </c>
      <c r="B17" s="61" t="s">
        <v>44</v>
      </c>
      <c r="C17" s="61" t="s">
        <v>2</v>
      </c>
      <c r="D17" s="62" t="s">
        <v>45</v>
      </c>
      <c r="E17" s="61" t="s">
        <v>46</v>
      </c>
      <c r="F17" s="216"/>
      <c r="G17" s="217"/>
      <c r="H17" s="217"/>
      <c r="I17" s="217"/>
      <c r="J17" s="217"/>
      <c r="K17" s="217"/>
      <c r="L17" s="217"/>
      <c r="M17" s="217"/>
      <c r="N17" s="61" t="s">
        <v>11</v>
      </c>
      <c r="O17" s="64" t="s">
        <v>12</v>
      </c>
      <c r="P17" s="119" t="s">
        <v>13</v>
      </c>
      <c r="Q17" s="65" t="s">
        <v>14</v>
      </c>
    </row>
    <row r="18" spans="1:17" x14ac:dyDescent="0.2">
      <c r="A18" s="42" t="s">
        <v>49</v>
      </c>
      <c r="B18" s="43" t="s">
        <v>100</v>
      </c>
      <c r="C18" s="44" t="s">
        <v>101</v>
      </c>
      <c r="D18" s="12"/>
      <c r="E18" s="12"/>
      <c r="F18" s="45"/>
      <c r="G18" s="45"/>
      <c r="H18" s="45"/>
      <c r="I18" s="45"/>
      <c r="J18" s="45"/>
      <c r="K18" s="45"/>
      <c r="L18" s="45"/>
      <c r="M18" s="45"/>
      <c r="N18" s="13">
        <f>SUM(D18:M18)</f>
        <v>0</v>
      </c>
      <c r="O18" s="44">
        <v>2590</v>
      </c>
      <c r="P18" s="105">
        <f>ROUND((O18*(1-40%)),0)*(1+0.05)</f>
        <v>1631.7</v>
      </c>
      <c r="Q18" s="46">
        <f t="shared" ref="Q18:Q20" si="4">N18*P18</f>
        <v>0</v>
      </c>
    </row>
    <row r="19" spans="1:17" x14ac:dyDescent="0.2">
      <c r="A19" s="48" t="s">
        <v>49</v>
      </c>
      <c r="B19" s="49" t="s">
        <v>102</v>
      </c>
      <c r="C19" s="50" t="s">
        <v>103</v>
      </c>
      <c r="D19" s="7"/>
      <c r="E19" s="7"/>
      <c r="F19" s="51"/>
      <c r="G19" s="51"/>
      <c r="H19" s="51"/>
      <c r="I19" s="51"/>
      <c r="J19" s="51"/>
      <c r="K19" s="51"/>
      <c r="L19" s="51"/>
      <c r="M19" s="51"/>
      <c r="N19" s="19">
        <f>SUM(D19:M19)</f>
        <v>0</v>
      </c>
      <c r="O19" s="50">
        <v>2290</v>
      </c>
      <c r="P19" s="105">
        <f t="shared" ref="P19:P20" si="5">ROUND((O19*(1-40%)),0)*(1+0.05)</f>
        <v>1442.7</v>
      </c>
      <c r="Q19" s="52">
        <f t="shared" si="4"/>
        <v>0</v>
      </c>
    </row>
    <row r="20" spans="1:17" x14ac:dyDescent="0.2">
      <c r="A20" s="112" t="s">
        <v>49</v>
      </c>
      <c r="B20" s="113" t="s">
        <v>104</v>
      </c>
      <c r="C20" s="114" t="s">
        <v>105</v>
      </c>
      <c r="D20" s="11"/>
      <c r="E20" s="11"/>
      <c r="F20" s="115"/>
      <c r="G20" s="115"/>
      <c r="H20" s="115"/>
      <c r="I20" s="115"/>
      <c r="J20" s="115"/>
      <c r="K20" s="115"/>
      <c r="L20" s="115"/>
      <c r="M20" s="115"/>
      <c r="N20" s="116">
        <f>SUM(D20:M20)</f>
        <v>0</v>
      </c>
      <c r="O20" s="114">
        <v>2190</v>
      </c>
      <c r="P20" s="105">
        <f t="shared" si="5"/>
        <v>1379.7</v>
      </c>
      <c r="Q20" s="117">
        <f t="shared" si="4"/>
        <v>0</v>
      </c>
    </row>
    <row r="21" spans="1:17" s="41" customFormat="1" ht="25.5" x14ac:dyDescent="0.25">
      <c r="A21" s="60" t="s">
        <v>0</v>
      </c>
      <c r="B21" s="61" t="s">
        <v>106</v>
      </c>
      <c r="C21" s="61" t="s">
        <v>107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 t="s">
        <v>108</v>
      </c>
      <c r="O21" s="64" t="s">
        <v>12</v>
      </c>
      <c r="P21" s="119" t="s">
        <v>13</v>
      </c>
      <c r="Q21" s="65" t="s">
        <v>14</v>
      </c>
    </row>
    <row r="22" spans="1:17" ht="12.75" customHeight="1" x14ac:dyDescent="0.2">
      <c r="A22" s="42" t="s">
        <v>15</v>
      </c>
      <c r="B22" s="43" t="s">
        <v>109</v>
      </c>
      <c r="C22" s="44" t="s">
        <v>110</v>
      </c>
      <c r="D22" s="205" t="s">
        <v>111</v>
      </c>
      <c r="E22" s="206"/>
      <c r="F22" s="206"/>
      <c r="G22" s="206"/>
      <c r="H22" s="206"/>
      <c r="I22" s="206"/>
      <c r="J22" s="206"/>
      <c r="K22" s="206"/>
      <c r="L22" s="206"/>
      <c r="M22" s="207"/>
      <c r="N22" s="13"/>
      <c r="O22" s="44">
        <v>2990</v>
      </c>
      <c r="P22" s="105">
        <f>ROUND((O22*(1-40%)),0)*(1+0.05)</f>
        <v>1883.7</v>
      </c>
      <c r="Q22" s="46">
        <f>N22*P22</f>
        <v>0</v>
      </c>
    </row>
    <row r="23" spans="1:17" ht="12.75" customHeight="1" x14ac:dyDescent="0.2">
      <c r="A23" s="107" t="s">
        <v>15</v>
      </c>
      <c r="B23" s="108" t="s">
        <v>112</v>
      </c>
      <c r="C23" s="109" t="s">
        <v>113</v>
      </c>
      <c r="D23" s="208"/>
      <c r="E23" s="209"/>
      <c r="F23" s="209"/>
      <c r="G23" s="209"/>
      <c r="H23" s="209"/>
      <c r="I23" s="209"/>
      <c r="J23" s="209"/>
      <c r="K23" s="209"/>
      <c r="L23" s="209"/>
      <c r="M23" s="210"/>
      <c r="N23" s="14"/>
      <c r="O23" s="109">
        <v>950</v>
      </c>
      <c r="P23" s="105">
        <f t="shared" ref="P23:P24" si="6">ROUND((O23*(1-40%)),0)*(1+0.05)</f>
        <v>598.5</v>
      </c>
      <c r="Q23" s="111">
        <f t="shared" ref="Q23" si="7">N23*P23</f>
        <v>0</v>
      </c>
    </row>
    <row r="24" spans="1:17" ht="12.75" customHeight="1" x14ac:dyDescent="0.2">
      <c r="A24" s="107" t="s">
        <v>15</v>
      </c>
      <c r="B24" s="108" t="s">
        <v>114</v>
      </c>
      <c r="C24" s="109" t="s">
        <v>115</v>
      </c>
      <c r="D24" s="211"/>
      <c r="E24" s="212"/>
      <c r="F24" s="212"/>
      <c r="G24" s="212"/>
      <c r="H24" s="212"/>
      <c r="I24" s="212"/>
      <c r="J24" s="212"/>
      <c r="K24" s="212"/>
      <c r="L24" s="212"/>
      <c r="M24" s="213"/>
      <c r="N24" s="14"/>
      <c r="O24" s="109">
        <v>250</v>
      </c>
      <c r="P24" s="105">
        <f t="shared" si="6"/>
        <v>157.5</v>
      </c>
      <c r="Q24" s="111">
        <f>N24*P24</f>
        <v>0</v>
      </c>
    </row>
    <row r="25" spans="1:17" ht="25.5" x14ac:dyDescent="0.2">
      <c r="A25" s="60" t="s">
        <v>0</v>
      </c>
      <c r="B25" s="61" t="s">
        <v>116</v>
      </c>
      <c r="C25" s="61" t="s">
        <v>2</v>
      </c>
      <c r="D25" s="61" t="s">
        <v>3</v>
      </c>
      <c r="E25" s="61" t="s">
        <v>4</v>
      </c>
      <c r="F25" s="61" t="s">
        <v>5</v>
      </c>
      <c r="G25" s="61" t="s">
        <v>6</v>
      </c>
      <c r="H25" s="61"/>
      <c r="I25" s="61"/>
      <c r="J25" s="61"/>
      <c r="K25" s="61"/>
      <c r="L25" s="61"/>
      <c r="M25" s="61"/>
      <c r="N25" s="61" t="s">
        <v>11</v>
      </c>
      <c r="O25" s="64" t="s">
        <v>12</v>
      </c>
      <c r="P25" s="119" t="s">
        <v>13</v>
      </c>
      <c r="Q25" s="65" t="s">
        <v>14</v>
      </c>
    </row>
    <row r="26" spans="1:17" x14ac:dyDescent="0.2">
      <c r="A26" s="107" t="s">
        <v>15</v>
      </c>
      <c r="B26" s="108" t="s">
        <v>117</v>
      </c>
      <c r="C26" s="109" t="s">
        <v>118</v>
      </c>
      <c r="D26" s="10"/>
      <c r="E26" s="10"/>
      <c r="F26" s="10"/>
      <c r="G26" s="10"/>
      <c r="H26" s="110"/>
      <c r="I26" s="110"/>
      <c r="J26" s="110"/>
      <c r="K26" s="110"/>
      <c r="L26" s="110"/>
      <c r="M26" s="110"/>
      <c r="N26" s="14">
        <f>SUM(D26:M26)</f>
        <v>0</v>
      </c>
      <c r="O26" s="109">
        <v>3990</v>
      </c>
      <c r="P26" s="120">
        <f>ROUND((O26*(1-40%)),0)*(1+0.05)</f>
        <v>2513.7000000000003</v>
      </c>
      <c r="Q26" s="111">
        <f>N26*P26</f>
        <v>0</v>
      </c>
    </row>
    <row r="27" spans="1:17" x14ac:dyDescent="0.2">
      <c r="A27" s="48" t="s">
        <v>15</v>
      </c>
      <c r="B27" s="49" t="s">
        <v>119</v>
      </c>
      <c r="C27" s="50" t="s">
        <v>120</v>
      </c>
      <c r="D27" s="4"/>
      <c r="E27" s="4"/>
      <c r="F27" s="4"/>
      <c r="G27" s="4"/>
      <c r="H27" s="51"/>
      <c r="I27" s="51"/>
      <c r="J27" s="51"/>
      <c r="K27" s="51"/>
      <c r="L27" s="51"/>
      <c r="M27" s="51"/>
      <c r="N27" s="19">
        <f>SUM(D27:M27)</f>
        <v>0</v>
      </c>
      <c r="O27" s="50">
        <v>3490</v>
      </c>
      <c r="P27" s="120">
        <f t="shared" ref="P27:P32" si="8">ROUND((O27*(1-40%)),0)*(1+0.05)</f>
        <v>2198.7000000000003</v>
      </c>
      <c r="Q27" s="52">
        <f t="shared" ref="Q27:Q31" si="9">N27*P27</f>
        <v>0</v>
      </c>
    </row>
    <row r="28" spans="1:17" x14ac:dyDescent="0.2">
      <c r="A28" s="48" t="s">
        <v>15</v>
      </c>
      <c r="B28" s="49" t="s">
        <v>121</v>
      </c>
      <c r="C28" s="50" t="s">
        <v>122</v>
      </c>
      <c r="D28" s="4"/>
      <c r="E28" s="4"/>
      <c r="F28" s="4"/>
      <c r="G28" s="4"/>
      <c r="H28" s="51"/>
      <c r="I28" s="51"/>
      <c r="J28" s="51"/>
      <c r="K28" s="51"/>
      <c r="L28" s="51"/>
      <c r="M28" s="51"/>
      <c r="N28" s="19">
        <f t="shared" ref="N28:N32" si="10">SUM(D28:M28)</f>
        <v>0</v>
      </c>
      <c r="O28" s="50">
        <v>2550</v>
      </c>
      <c r="P28" s="120">
        <f t="shared" si="8"/>
        <v>1606.5</v>
      </c>
      <c r="Q28" s="52">
        <f t="shared" si="9"/>
        <v>0</v>
      </c>
    </row>
    <row r="29" spans="1:17" x14ac:dyDescent="0.2">
      <c r="A29" s="48" t="s">
        <v>15</v>
      </c>
      <c r="B29" s="49" t="s">
        <v>123</v>
      </c>
      <c r="C29" s="50" t="s">
        <v>124</v>
      </c>
      <c r="D29" s="4"/>
      <c r="E29" s="4"/>
      <c r="F29" s="51"/>
      <c r="G29" s="51"/>
      <c r="H29" s="51"/>
      <c r="I29" s="51"/>
      <c r="J29" s="51"/>
      <c r="K29" s="51"/>
      <c r="L29" s="51"/>
      <c r="M29" s="51"/>
      <c r="N29" s="19">
        <f t="shared" si="10"/>
        <v>0</v>
      </c>
      <c r="O29" s="50">
        <v>1850</v>
      </c>
      <c r="P29" s="120">
        <f t="shared" si="8"/>
        <v>1165.5</v>
      </c>
      <c r="Q29" s="52">
        <f>N29*P29</f>
        <v>0</v>
      </c>
    </row>
    <row r="30" spans="1:17" x14ac:dyDescent="0.2">
      <c r="A30" s="48" t="s">
        <v>15</v>
      </c>
      <c r="B30" s="49" t="s">
        <v>125</v>
      </c>
      <c r="C30" s="50" t="s">
        <v>126</v>
      </c>
      <c r="D30" s="4"/>
      <c r="E30" s="4"/>
      <c r="F30" s="51"/>
      <c r="G30" s="51"/>
      <c r="H30" s="51"/>
      <c r="I30" s="51"/>
      <c r="J30" s="51"/>
      <c r="K30" s="51"/>
      <c r="L30" s="51"/>
      <c r="M30" s="51"/>
      <c r="N30" s="19">
        <f t="shared" si="10"/>
        <v>0</v>
      </c>
      <c r="O30" s="50">
        <v>1490</v>
      </c>
      <c r="P30" s="120">
        <f t="shared" si="8"/>
        <v>938.7</v>
      </c>
      <c r="Q30" s="52">
        <f t="shared" si="9"/>
        <v>0</v>
      </c>
    </row>
    <row r="31" spans="1:17" x14ac:dyDescent="0.2">
      <c r="A31" s="48" t="s">
        <v>15</v>
      </c>
      <c r="B31" s="49" t="s">
        <v>127</v>
      </c>
      <c r="C31" s="50" t="s">
        <v>128</v>
      </c>
      <c r="D31" s="4"/>
      <c r="E31" s="4"/>
      <c r="F31" s="51"/>
      <c r="G31" s="51"/>
      <c r="H31" s="51"/>
      <c r="I31" s="51"/>
      <c r="J31" s="51"/>
      <c r="K31" s="51"/>
      <c r="L31" s="51"/>
      <c r="M31" s="51"/>
      <c r="N31" s="19">
        <f t="shared" si="10"/>
        <v>0</v>
      </c>
      <c r="O31" s="50">
        <v>1250</v>
      </c>
      <c r="P31" s="120">
        <f t="shared" si="8"/>
        <v>787.5</v>
      </c>
      <c r="Q31" s="52">
        <f t="shared" si="9"/>
        <v>0</v>
      </c>
    </row>
    <row r="32" spans="1:17" ht="13.5" thickBot="1" x14ac:dyDescent="0.25">
      <c r="A32" s="67" t="s">
        <v>15</v>
      </c>
      <c r="B32" s="68" t="s">
        <v>129</v>
      </c>
      <c r="C32" s="69" t="s">
        <v>130</v>
      </c>
      <c r="D32" s="15"/>
      <c r="E32" s="15"/>
      <c r="F32" s="70"/>
      <c r="G32" s="70"/>
      <c r="H32" s="70"/>
      <c r="I32" s="70"/>
      <c r="J32" s="70"/>
      <c r="K32" s="70"/>
      <c r="L32" s="70"/>
      <c r="M32" s="70"/>
      <c r="N32" s="20">
        <f t="shared" si="10"/>
        <v>0</v>
      </c>
      <c r="O32" s="69">
        <v>1150</v>
      </c>
      <c r="P32" s="120">
        <f t="shared" si="8"/>
        <v>724.5</v>
      </c>
      <c r="Q32" s="72">
        <f>N32*P32</f>
        <v>0</v>
      </c>
    </row>
    <row r="33" spans="1:18" x14ac:dyDescent="0.2">
      <c r="K33" s="75" t="s">
        <v>68</v>
      </c>
      <c r="L33" s="75"/>
      <c r="M33" s="75"/>
      <c r="N33" s="76">
        <f>SUM(N2:N32)</f>
        <v>0</v>
      </c>
      <c r="O33" s="77"/>
      <c r="P33" s="75" t="s">
        <v>69</v>
      </c>
      <c r="Q33" s="78">
        <f>SUM(Q2:Q32)</f>
        <v>0</v>
      </c>
    </row>
    <row r="34" spans="1:18" ht="15" x14ac:dyDescent="0.25">
      <c r="B34" s="80"/>
      <c r="C34" s="47"/>
      <c r="G34" s="203"/>
      <c r="H34" s="204"/>
      <c r="I34" s="204"/>
      <c r="N34" s="83"/>
      <c r="O34" s="84"/>
      <c r="P34" s="85"/>
      <c r="Q34" s="86"/>
    </row>
    <row r="35" spans="1:18" ht="15" x14ac:dyDescent="0.25">
      <c r="B35" s="47"/>
      <c r="C35" s="203"/>
      <c r="D35" s="204"/>
      <c r="E35" s="204"/>
      <c r="F35" s="204"/>
      <c r="N35" s="87"/>
      <c r="O35" s="88"/>
      <c r="P35" s="88"/>
      <c r="Q35" s="89"/>
    </row>
    <row r="36" spans="1:18" x14ac:dyDescent="0.2">
      <c r="N36" s="90"/>
      <c r="O36" s="91"/>
      <c r="P36" s="92"/>
      <c r="Q36" s="93"/>
    </row>
    <row r="37" spans="1:18" x14ac:dyDescent="0.2">
      <c r="O37" s="81"/>
      <c r="P37" s="79"/>
    </row>
    <row r="38" spans="1:18" x14ac:dyDescent="0.2">
      <c r="O38" s="94"/>
      <c r="P38" s="95"/>
      <c r="Q38" s="96"/>
    </row>
    <row r="45" spans="1:18" x14ac:dyDescent="0.2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97"/>
      <c r="Q45" s="97"/>
      <c r="R45" s="97"/>
    </row>
    <row r="47" spans="1:18" x14ac:dyDescent="0.2">
      <c r="A47" s="47"/>
      <c r="B47" s="47"/>
    </row>
    <row r="48" spans="1:18" x14ac:dyDescent="0.2">
      <c r="A48" s="103"/>
      <c r="B48" s="103"/>
    </row>
  </sheetData>
  <sheetProtection password="CC6B" sheet="1" objects="1" scenarios="1"/>
  <mergeCells count="5">
    <mergeCell ref="D22:M24"/>
    <mergeCell ref="G34:I34"/>
    <mergeCell ref="C35:F35"/>
    <mergeCell ref="K11:M11"/>
    <mergeCell ref="F17:M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L8" sqref="L8"/>
    </sheetView>
  </sheetViews>
  <sheetFormatPr defaultColWidth="5.5703125" defaultRowHeight="12.75" x14ac:dyDescent="0.2"/>
  <cols>
    <col min="1" max="1" width="9.5703125" style="73" bestFit="1" customWidth="1"/>
    <col min="2" max="2" width="34" style="73" customWidth="1"/>
    <col min="3" max="3" width="9.7109375" style="74" bestFit="1" customWidth="1"/>
    <col min="4" max="4" width="8.28515625" style="74" customWidth="1"/>
    <col min="5" max="11" width="8.28515625" style="47" customWidth="1"/>
    <col min="12" max="12" width="11.140625" style="47" bestFit="1" customWidth="1"/>
    <col min="13" max="13" width="12.85546875" style="79" customWidth="1"/>
    <col min="14" max="14" width="15.28515625" style="79" bestFit="1" customWidth="1"/>
    <col min="15" max="15" width="19.140625" style="47" bestFit="1" customWidth="1"/>
    <col min="16" max="256" width="5.5703125" style="47"/>
    <col min="257" max="257" width="9.5703125" style="47" bestFit="1" customWidth="1"/>
    <col min="258" max="258" width="34" style="47" customWidth="1"/>
    <col min="259" max="259" width="9.7109375" style="47" bestFit="1" customWidth="1"/>
    <col min="260" max="267" width="8.28515625" style="47" customWidth="1"/>
    <col min="268" max="268" width="11.140625" style="47" bestFit="1" customWidth="1"/>
    <col min="269" max="269" width="12.85546875" style="47" customWidth="1"/>
    <col min="270" max="270" width="15.28515625" style="47" bestFit="1" customWidth="1"/>
    <col min="271" max="271" width="15" style="47" bestFit="1" customWidth="1"/>
    <col min="272" max="512" width="5.5703125" style="47"/>
    <col min="513" max="513" width="9.5703125" style="47" bestFit="1" customWidth="1"/>
    <col min="514" max="514" width="34" style="47" customWidth="1"/>
    <col min="515" max="515" width="9.7109375" style="47" bestFit="1" customWidth="1"/>
    <col min="516" max="523" width="8.28515625" style="47" customWidth="1"/>
    <col min="524" max="524" width="11.140625" style="47" bestFit="1" customWidth="1"/>
    <col min="525" max="525" width="12.85546875" style="47" customWidth="1"/>
    <col min="526" max="526" width="15.28515625" style="47" bestFit="1" customWidth="1"/>
    <col min="527" max="527" width="15" style="47" bestFit="1" customWidth="1"/>
    <col min="528" max="768" width="5.5703125" style="47"/>
    <col min="769" max="769" width="9.5703125" style="47" bestFit="1" customWidth="1"/>
    <col min="770" max="770" width="34" style="47" customWidth="1"/>
    <col min="771" max="771" width="9.7109375" style="47" bestFit="1" customWidth="1"/>
    <col min="772" max="779" width="8.28515625" style="47" customWidth="1"/>
    <col min="780" max="780" width="11.140625" style="47" bestFit="1" customWidth="1"/>
    <col min="781" max="781" width="12.85546875" style="47" customWidth="1"/>
    <col min="782" max="782" width="15.28515625" style="47" bestFit="1" customWidth="1"/>
    <col min="783" max="783" width="15" style="47" bestFit="1" customWidth="1"/>
    <col min="784" max="1024" width="5.5703125" style="47"/>
    <col min="1025" max="1025" width="9.5703125" style="47" bestFit="1" customWidth="1"/>
    <col min="1026" max="1026" width="34" style="47" customWidth="1"/>
    <col min="1027" max="1027" width="9.7109375" style="47" bestFit="1" customWidth="1"/>
    <col min="1028" max="1035" width="8.28515625" style="47" customWidth="1"/>
    <col min="1036" max="1036" width="11.140625" style="47" bestFit="1" customWidth="1"/>
    <col min="1037" max="1037" width="12.85546875" style="47" customWidth="1"/>
    <col min="1038" max="1038" width="15.28515625" style="47" bestFit="1" customWidth="1"/>
    <col min="1039" max="1039" width="15" style="47" bestFit="1" customWidth="1"/>
    <col min="1040" max="1280" width="5.5703125" style="47"/>
    <col min="1281" max="1281" width="9.5703125" style="47" bestFit="1" customWidth="1"/>
    <col min="1282" max="1282" width="34" style="47" customWidth="1"/>
    <col min="1283" max="1283" width="9.7109375" style="47" bestFit="1" customWidth="1"/>
    <col min="1284" max="1291" width="8.28515625" style="47" customWidth="1"/>
    <col min="1292" max="1292" width="11.140625" style="47" bestFit="1" customWidth="1"/>
    <col min="1293" max="1293" width="12.85546875" style="47" customWidth="1"/>
    <col min="1294" max="1294" width="15.28515625" style="47" bestFit="1" customWidth="1"/>
    <col min="1295" max="1295" width="15" style="47" bestFit="1" customWidth="1"/>
    <col min="1296" max="1536" width="5.5703125" style="47"/>
    <col min="1537" max="1537" width="9.5703125" style="47" bestFit="1" customWidth="1"/>
    <col min="1538" max="1538" width="34" style="47" customWidth="1"/>
    <col min="1539" max="1539" width="9.7109375" style="47" bestFit="1" customWidth="1"/>
    <col min="1540" max="1547" width="8.28515625" style="47" customWidth="1"/>
    <col min="1548" max="1548" width="11.140625" style="47" bestFit="1" customWidth="1"/>
    <col min="1549" max="1549" width="12.85546875" style="47" customWidth="1"/>
    <col min="1550" max="1550" width="15.28515625" style="47" bestFit="1" customWidth="1"/>
    <col min="1551" max="1551" width="15" style="47" bestFit="1" customWidth="1"/>
    <col min="1552" max="1792" width="5.5703125" style="47"/>
    <col min="1793" max="1793" width="9.5703125" style="47" bestFit="1" customWidth="1"/>
    <col min="1794" max="1794" width="34" style="47" customWidth="1"/>
    <col min="1795" max="1795" width="9.7109375" style="47" bestFit="1" customWidth="1"/>
    <col min="1796" max="1803" width="8.28515625" style="47" customWidth="1"/>
    <col min="1804" max="1804" width="11.140625" style="47" bestFit="1" customWidth="1"/>
    <col min="1805" max="1805" width="12.85546875" style="47" customWidth="1"/>
    <col min="1806" max="1806" width="15.28515625" style="47" bestFit="1" customWidth="1"/>
    <col min="1807" max="1807" width="15" style="47" bestFit="1" customWidth="1"/>
    <col min="1808" max="2048" width="5.5703125" style="47"/>
    <col min="2049" max="2049" width="9.5703125" style="47" bestFit="1" customWidth="1"/>
    <col min="2050" max="2050" width="34" style="47" customWidth="1"/>
    <col min="2051" max="2051" width="9.7109375" style="47" bestFit="1" customWidth="1"/>
    <col min="2052" max="2059" width="8.28515625" style="47" customWidth="1"/>
    <col min="2060" max="2060" width="11.140625" style="47" bestFit="1" customWidth="1"/>
    <col min="2061" max="2061" width="12.85546875" style="47" customWidth="1"/>
    <col min="2062" max="2062" width="15.28515625" style="47" bestFit="1" customWidth="1"/>
    <col min="2063" max="2063" width="15" style="47" bestFit="1" customWidth="1"/>
    <col min="2064" max="2304" width="5.5703125" style="47"/>
    <col min="2305" max="2305" width="9.5703125" style="47" bestFit="1" customWidth="1"/>
    <col min="2306" max="2306" width="34" style="47" customWidth="1"/>
    <col min="2307" max="2307" width="9.7109375" style="47" bestFit="1" customWidth="1"/>
    <col min="2308" max="2315" width="8.28515625" style="47" customWidth="1"/>
    <col min="2316" max="2316" width="11.140625" style="47" bestFit="1" customWidth="1"/>
    <col min="2317" max="2317" width="12.85546875" style="47" customWidth="1"/>
    <col min="2318" max="2318" width="15.28515625" style="47" bestFit="1" customWidth="1"/>
    <col min="2319" max="2319" width="15" style="47" bestFit="1" customWidth="1"/>
    <col min="2320" max="2560" width="5.5703125" style="47"/>
    <col min="2561" max="2561" width="9.5703125" style="47" bestFit="1" customWidth="1"/>
    <col min="2562" max="2562" width="34" style="47" customWidth="1"/>
    <col min="2563" max="2563" width="9.7109375" style="47" bestFit="1" customWidth="1"/>
    <col min="2564" max="2571" width="8.28515625" style="47" customWidth="1"/>
    <col min="2572" max="2572" width="11.140625" style="47" bestFit="1" customWidth="1"/>
    <col min="2573" max="2573" width="12.85546875" style="47" customWidth="1"/>
    <col min="2574" max="2574" width="15.28515625" style="47" bestFit="1" customWidth="1"/>
    <col min="2575" max="2575" width="15" style="47" bestFit="1" customWidth="1"/>
    <col min="2576" max="2816" width="5.5703125" style="47"/>
    <col min="2817" max="2817" width="9.5703125" style="47" bestFit="1" customWidth="1"/>
    <col min="2818" max="2818" width="34" style="47" customWidth="1"/>
    <col min="2819" max="2819" width="9.7109375" style="47" bestFit="1" customWidth="1"/>
    <col min="2820" max="2827" width="8.28515625" style="47" customWidth="1"/>
    <col min="2828" max="2828" width="11.140625" style="47" bestFit="1" customWidth="1"/>
    <col min="2829" max="2829" width="12.85546875" style="47" customWidth="1"/>
    <col min="2830" max="2830" width="15.28515625" style="47" bestFit="1" customWidth="1"/>
    <col min="2831" max="2831" width="15" style="47" bestFit="1" customWidth="1"/>
    <col min="2832" max="3072" width="5.5703125" style="47"/>
    <col min="3073" max="3073" width="9.5703125" style="47" bestFit="1" customWidth="1"/>
    <col min="3074" max="3074" width="34" style="47" customWidth="1"/>
    <col min="3075" max="3075" width="9.7109375" style="47" bestFit="1" customWidth="1"/>
    <col min="3076" max="3083" width="8.28515625" style="47" customWidth="1"/>
    <col min="3084" max="3084" width="11.140625" style="47" bestFit="1" customWidth="1"/>
    <col min="3085" max="3085" width="12.85546875" style="47" customWidth="1"/>
    <col min="3086" max="3086" width="15.28515625" style="47" bestFit="1" customWidth="1"/>
    <col min="3087" max="3087" width="15" style="47" bestFit="1" customWidth="1"/>
    <col min="3088" max="3328" width="5.5703125" style="47"/>
    <col min="3329" max="3329" width="9.5703125" style="47" bestFit="1" customWidth="1"/>
    <col min="3330" max="3330" width="34" style="47" customWidth="1"/>
    <col min="3331" max="3331" width="9.7109375" style="47" bestFit="1" customWidth="1"/>
    <col min="3332" max="3339" width="8.28515625" style="47" customWidth="1"/>
    <col min="3340" max="3340" width="11.140625" style="47" bestFit="1" customWidth="1"/>
    <col min="3341" max="3341" width="12.85546875" style="47" customWidth="1"/>
    <col min="3342" max="3342" width="15.28515625" style="47" bestFit="1" customWidth="1"/>
    <col min="3343" max="3343" width="15" style="47" bestFit="1" customWidth="1"/>
    <col min="3344" max="3584" width="5.5703125" style="47"/>
    <col min="3585" max="3585" width="9.5703125" style="47" bestFit="1" customWidth="1"/>
    <col min="3586" max="3586" width="34" style="47" customWidth="1"/>
    <col min="3587" max="3587" width="9.7109375" style="47" bestFit="1" customWidth="1"/>
    <col min="3588" max="3595" width="8.28515625" style="47" customWidth="1"/>
    <col min="3596" max="3596" width="11.140625" style="47" bestFit="1" customWidth="1"/>
    <col min="3597" max="3597" width="12.85546875" style="47" customWidth="1"/>
    <col min="3598" max="3598" width="15.28515625" style="47" bestFit="1" customWidth="1"/>
    <col min="3599" max="3599" width="15" style="47" bestFit="1" customWidth="1"/>
    <col min="3600" max="3840" width="5.5703125" style="47"/>
    <col min="3841" max="3841" width="9.5703125" style="47" bestFit="1" customWidth="1"/>
    <col min="3842" max="3842" width="34" style="47" customWidth="1"/>
    <col min="3843" max="3843" width="9.7109375" style="47" bestFit="1" customWidth="1"/>
    <col min="3844" max="3851" width="8.28515625" style="47" customWidth="1"/>
    <col min="3852" max="3852" width="11.140625" style="47" bestFit="1" customWidth="1"/>
    <col min="3853" max="3853" width="12.85546875" style="47" customWidth="1"/>
    <col min="3854" max="3854" width="15.28515625" style="47" bestFit="1" customWidth="1"/>
    <col min="3855" max="3855" width="15" style="47" bestFit="1" customWidth="1"/>
    <col min="3856" max="4096" width="5.5703125" style="47"/>
    <col min="4097" max="4097" width="9.5703125" style="47" bestFit="1" customWidth="1"/>
    <col min="4098" max="4098" width="34" style="47" customWidth="1"/>
    <col min="4099" max="4099" width="9.7109375" style="47" bestFit="1" customWidth="1"/>
    <col min="4100" max="4107" width="8.28515625" style="47" customWidth="1"/>
    <col min="4108" max="4108" width="11.140625" style="47" bestFit="1" customWidth="1"/>
    <col min="4109" max="4109" width="12.85546875" style="47" customWidth="1"/>
    <col min="4110" max="4110" width="15.28515625" style="47" bestFit="1" customWidth="1"/>
    <col min="4111" max="4111" width="15" style="47" bestFit="1" customWidth="1"/>
    <col min="4112" max="4352" width="5.5703125" style="47"/>
    <col min="4353" max="4353" width="9.5703125" style="47" bestFit="1" customWidth="1"/>
    <col min="4354" max="4354" width="34" style="47" customWidth="1"/>
    <col min="4355" max="4355" width="9.7109375" style="47" bestFit="1" customWidth="1"/>
    <col min="4356" max="4363" width="8.28515625" style="47" customWidth="1"/>
    <col min="4364" max="4364" width="11.140625" style="47" bestFit="1" customWidth="1"/>
    <col min="4365" max="4365" width="12.85546875" style="47" customWidth="1"/>
    <col min="4366" max="4366" width="15.28515625" style="47" bestFit="1" customWidth="1"/>
    <col min="4367" max="4367" width="15" style="47" bestFit="1" customWidth="1"/>
    <col min="4368" max="4608" width="5.5703125" style="47"/>
    <col min="4609" max="4609" width="9.5703125" style="47" bestFit="1" customWidth="1"/>
    <col min="4610" max="4610" width="34" style="47" customWidth="1"/>
    <col min="4611" max="4611" width="9.7109375" style="47" bestFit="1" customWidth="1"/>
    <col min="4612" max="4619" width="8.28515625" style="47" customWidth="1"/>
    <col min="4620" max="4620" width="11.140625" style="47" bestFit="1" customWidth="1"/>
    <col min="4621" max="4621" width="12.85546875" style="47" customWidth="1"/>
    <col min="4622" max="4622" width="15.28515625" style="47" bestFit="1" customWidth="1"/>
    <col min="4623" max="4623" width="15" style="47" bestFit="1" customWidth="1"/>
    <col min="4624" max="4864" width="5.5703125" style="47"/>
    <col min="4865" max="4865" width="9.5703125" style="47" bestFit="1" customWidth="1"/>
    <col min="4866" max="4866" width="34" style="47" customWidth="1"/>
    <col min="4867" max="4867" width="9.7109375" style="47" bestFit="1" customWidth="1"/>
    <col min="4868" max="4875" width="8.28515625" style="47" customWidth="1"/>
    <col min="4876" max="4876" width="11.140625" style="47" bestFit="1" customWidth="1"/>
    <col min="4877" max="4877" width="12.85546875" style="47" customWidth="1"/>
    <col min="4878" max="4878" width="15.28515625" style="47" bestFit="1" customWidth="1"/>
    <col min="4879" max="4879" width="15" style="47" bestFit="1" customWidth="1"/>
    <col min="4880" max="5120" width="5.5703125" style="47"/>
    <col min="5121" max="5121" width="9.5703125" style="47" bestFit="1" customWidth="1"/>
    <col min="5122" max="5122" width="34" style="47" customWidth="1"/>
    <col min="5123" max="5123" width="9.7109375" style="47" bestFit="1" customWidth="1"/>
    <col min="5124" max="5131" width="8.28515625" style="47" customWidth="1"/>
    <col min="5132" max="5132" width="11.140625" style="47" bestFit="1" customWidth="1"/>
    <col min="5133" max="5133" width="12.85546875" style="47" customWidth="1"/>
    <col min="5134" max="5134" width="15.28515625" style="47" bestFit="1" customWidth="1"/>
    <col min="5135" max="5135" width="15" style="47" bestFit="1" customWidth="1"/>
    <col min="5136" max="5376" width="5.5703125" style="47"/>
    <col min="5377" max="5377" width="9.5703125" style="47" bestFit="1" customWidth="1"/>
    <col min="5378" max="5378" width="34" style="47" customWidth="1"/>
    <col min="5379" max="5379" width="9.7109375" style="47" bestFit="1" customWidth="1"/>
    <col min="5380" max="5387" width="8.28515625" style="47" customWidth="1"/>
    <col min="5388" max="5388" width="11.140625" style="47" bestFit="1" customWidth="1"/>
    <col min="5389" max="5389" width="12.85546875" style="47" customWidth="1"/>
    <col min="5390" max="5390" width="15.28515625" style="47" bestFit="1" customWidth="1"/>
    <col min="5391" max="5391" width="15" style="47" bestFit="1" customWidth="1"/>
    <col min="5392" max="5632" width="5.5703125" style="47"/>
    <col min="5633" max="5633" width="9.5703125" style="47" bestFit="1" customWidth="1"/>
    <col min="5634" max="5634" width="34" style="47" customWidth="1"/>
    <col min="5635" max="5635" width="9.7109375" style="47" bestFit="1" customWidth="1"/>
    <col min="5636" max="5643" width="8.28515625" style="47" customWidth="1"/>
    <col min="5644" max="5644" width="11.140625" style="47" bestFit="1" customWidth="1"/>
    <col min="5645" max="5645" width="12.85546875" style="47" customWidth="1"/>
    <col min="5646" max="5646" width="15.28515625" style="47" bestFit="1" customWidth="1"/>
    <col min="5647" max="5647" width="15" style="47" bestFit="1" customWidth="1"/>
    <col min="5648" max="5888" width="5.5703125" style="47"/>
    <col min="5889" max="5889" width="9.5703125" style="47" bestFit="1" customWidth="1"/>
    <col min="5890" max="5890" width="34" style="47" customWidth="1"/>
    <col min="5891" max="5891" width="9.7109375" style="47" bestFit="1" customWidth="1"/>
    <col min="5892" max="5899" width="8.28515625" style="47" customWidth="1"/>
    <col min="5900" max="5900" width="11.140625" style="47" bestFit="1" customWidth="1"/>
    <col min="5901" max="5901" width="12.85546875" style="47" customWidth="1"/>
    <col min="5902" max="5902" width="15.28515625" style="47" bestFit="1" customWidth="1"/>
    <col min="5903" max="5903" width="15" style="47" bestFit="1" customWidth="1"/>
    <col min="5904" max="6144" width="5.5703125" style="47"/>
    <col min="6145" max="6145" width="9.5703125" style="47" bestFit="1" customWidth="1"/>
    <col min="6146" max="6146" width="34" style="47" customWidth="1"/>
    <col min="6147" max="6147" width="9.7109375" style="47" bestFit="1" customWidth="1"/>
    <col min="6148" max="6155" width="8.28515625" style="47" customWidth="1"/>
    <col min="6156" max="6156" width="11.140625" style="47" bestFit="1" customWidth="1"/>
    <col min="6157" max="6157" width="12.85546875" style="47" customWidth="1"/>
    <col min="6158" max="6158" width="15.28515625" style="47" bestFit="1" customWidth="1"/>
    <col min="6159" max="6159" width="15" style="47" bestFit="1" customWidth="1"/>
    <col min="6160" max="6400" width="5.5703125" style="47"/>
    <col min="6401" max="6401" width="9.5703125" style="47" bestFit="1" customWidth="1"/>
    <col min="6402" max="6402" width="34" style="47" customWidth="1"/>
    <col min="6403" max="6403" width="9.7109375" style="47" bestFit="1" customWidth="1"/>
    <col min="6404" max="6411" width="8.28515625" style="47" customWidth="1"/>
    <col min="6412" max="6412" width="11.140625" style="47" bestFit="1" customWidth="1"/>
    <col min="6413" max="6413" width="12.85546875" style="47" customWidth="1"/>
    <col min="6414" max="6414" width="15.28515625" style="47" bestFit="1" customWidth="1"/>
    <col min="6415" max="6415" width="15" style="47" bestFit="1" customWidth="1"/>
    <col min="6416" max="6656" width="5.5703125" style="47"/>
    <col min="6657" max="6657" width="9.5703125" style="47" bestFit="1" customWidth="1"/>
    <col min="6658" max="6658" width="34" style="47" customWidth="1"/>
    <col min="6659" max="6659" width="9.7109375" style="47" bestFit="1" customWidth="1"/>
    <col min="6660" max="6667" width="8.28515625" style="47" customWidth="1"/>
    <col min="6668" max="6668" width="11.140625" style="47" bestFit="1" customWidth="1"/>
    <col min="6669" max="6669" width="12.85546875" style="47" customWidth="1"/>
    <col min="6670" max="6670" width="15.28515625" style="47" bestFit="1" customWidth="1"/>
    <col min="6671" max="6671" width="15" style="47" bestFit="1" customWidth="1"/>
    <col min="6672" max="6912" width="5.5703125" style="47"/>
    <col min="6913" max="6913" width="9.5703125" style="47" bestFit="1" customWidth="1"/>
    <col min="6914" max="6914" width="34" style="47" customWidth="1"/>
    <col min="6915" max="6915" width="9.7109375" style="47" bestFit="1" customWidth="1"/>
    <col min="6916" max="6923" width="8.28515625" style="47" customWidth="1"/>
    <col min="6924" max="6924" width="11.140625" style="47" bestFit="1" customWidth="1"/>
    <col min="6925" max="6925" width="12.85546875" style="47" customWidth="1"/>
    <col min="6926" max="6926" width="15.28515625" style="47" bestFit="1" customWidth="1"/>
    <col min="6927" max="6927" width="15" style="47" bestFit="1" customWidth="1"/>
    <col min="6928" max="7168" width="5.5703125" style="47"/>
    <col min="7169" max="7169" width="9.5703125" style="47" bestFit="1" customWidth="1"/>
    <col min="7170" max="7170" width="34" style="47" customWidth="1"/>
    <col min="7171" max="7171" width="9.7109375" style="47" bestFit="1" customWidth="1"/>
    <col min="7172" max="7179" width="8.28515625" style="47" customWidth="1"/>
    <col min="7180" max="7180" width="11.140625" style="47" bestFit="1" customWidth="1"/>
    <col min="7181" max="7181" width="12.85546875" style="47" customWidth="1"/>
    <col min="7182" max="7182" width="15.28515625" style="47" bestFit="1" customWidth="1"/>
    <col min="7183" max="7183" width="15" style="47" bestFit="1" customWidth="1"/>
    <col min="7184" max="7424" width="5.5703125" style="47"/>
    <col min="7425" max="7425" width="9.5703125" style="47" bestFit="1" customWidth="1"/>
    <col min="7426" max="7426" width="34" style="47" customWidth="1"/>
    <col min="7427" max="7427" width="9.7109375" style="47" bestFit="1" customWidth="1"/>
    <col min="7428" max="7435" width="8.28515625" style="47" customWidth="1"/>
    <col min="7436" max="7436" width="11.140625" style="47" bestFit="1" customWidth="1"/>
    <col min="7437" max="7437" width="12.85546875" style="47" customWidth="1"/>
    <col min="7438" max="7438" width="15.28515625" style="47" bestFit="1" customWidth="1"/>
    <col min="7439" max="7439" width="15" style="47" bestFit="1" customWidth="1"/>
    <col min="7440" max="7680" width="5.5703125" style="47"/>
    <col min="7681" max="7681" width="9.5703125" style="47" bestFit="1" customWidth="1"/>
    <col min="7682" max="7682" width="34" style="47" customWidth="1"/>
    <col min="7683" max="7683" width="9.7109375" style="47" bestFit="1" customWidth="1"/>
    <col min="7684" max="7691" width="8.28515625" style="47" customWidth="1"/>
    <col min="7692" max="7692" width="11.140625" style="47" bestFit="1" customWidth="1"/>
    <col min="7693" max="7693" width="12.85546875" style="47" customWidth="1"/>
    <col min="7694" max="7694" width="15.28515625" style="47" bestFit="1" customWidth="1"/>
    <col min="7695" max="7695" width="15" style="47" bestFit="1" customWidth="1"/>
    <col min="7696" max="7936" width="5.5703125" style="47"/>
    <col min="7937" max="7937" width="9.5703125" style="47" bestFit="1" customWidth="1"/>
    <col min="7938" max="7938" width="34" style="47" customWidth="1"/>
    <col min="7939" max="7939" width="9.7109375" style="47" bestFit="1" customWidth="1"/>
    <col min="7940" max="7947" width="8.28515625" style="47" customWidth="1"/>
    <col min="7948" max="7948" width="11.140625" style="47" bestFit="1" customWidth="1"/>
    <col min="7949" max="7949" width="12.85546875" style="47" customWidth="1"/>
    <col min="7950" max="7950" width="15.28515625" style="47" bestFit="1" customWidth="1"/>
    <col min="7951" max="7951" width="15" style="47" bestFit="1" customWidth="1"/>
    <col min="7952" max="8192" width="5.5703125" style="47"/>
    <col min="8193" max="8193" width="9.5703125" style="47" bestFit="1" customWidth="1"/>
    <col min="8194" max="8194" width="34" style="47" customWidth="1"/>
    <col min="8195" max="8195" width="9.7109375" style="47" bestFit="1" customWidth="1"/>
    <col min="8196" max="8203" width="8.28515625" style="47" customWidth="1"/>
    <col min="8204" max="8204" width="11.140625" style="47" bestFit="1" customWidth="1"/>
    <col min="8205" max="8205" width="12.85546875" style="47" customWidth="1"/>
    <col min="8206" max="8206" width="15.28515625" style="47" bestFit="1" customWidth="1"/>
    <col min="8207" max="8207" width="15" style="47" bestFit="1" customWidth="1"/>
    <col min="8208" max="8448" width="5.5703125" style="47"/>
    <col min="8449" max="8449" width="9.5703125" style="47" bestFit="1" customWidth="1"/>
    <col min="8450" max="8450" width="34" style="47" customWidth="1"/>
    <col min="8451" max="8451" width="9.7109375" style="47" bestFit="1" customWidth="1"/>
    <col min="8452" max="8459" width="8.28515625" style="47" customWidth="1"/>
    <col min="8460" max="8460" width="11.140625" style="47" bestFit="1" customWidth="1"/>
    <col min="8461" max="8461" width="12.85546875" style="47" customWidth="1"/>
    <col min="8462" max="8462" width="15.28515625" style="47" bestFit="1" customWidth="1"/>
    <col min="8463" max="8463" width="15" style="47" bestFit="1" customWidth="1"/>
    <col min="8464" max="8704" width="5.5703125" style="47"/>
    <col min="8705" max="8705" width="9.5703125" style="47" bestFit="1" customWidth="1"/>
    <col min="8706" max="8706" width="34" style="47" customWidth="1"/>
    <col min="8707" max="8707" width="9.7109375" style="47" bestFit="1" customWidth="1"/>
    <col min="8708" max="8715" width="8.28515625" style="47" customWidth="1"/>
    <col min="8716" max="8716" width="11.140625" style="47" bestFit="1" customWidth="1"/>
    <col min="8717" max="8717" width="12.85546875" style="47" customWidth="1"/>
    <col min="8718" max="8718" width="15.28515625" style="47" bestFit="1" customWidth="1"/>
    <col min="8719" max="8719" width="15" style="47" bestFit="1" customWidth="1"/>
    <col min="8720" max="8960" width="5.5703125" style="47"/>
    <col min="8961" max="8961" width="9.5703125" style="47" bestFit="1" customWidth="1"/>
    <col min="8962" max="8962" width="34" style="47" customWidth="1"/>
    <col min="8963" max="8963" width="9.7109375" style="47" bestFit="1" customWidth="1"/>
    <col min="8964" max="8971" width="8.28515625" style="47" customWidth="1"/>
    <col min="8972" max="8972" width="11.140625" style="47" bestFit="1" customWidth="1"/>
    <col min="8973" max="8973" width="12.85546875" style="47" customWidth="1"/>
    <col min="8974" max="8974" width="15.28515625" style="47" bestFit="1" customWidth="1"/>
    <col min="8975" max="8975" width="15" style="47" bestFit="1" customWidth="1"/>
    <col min="8976" max="9216" width="5.5703125" style="47"/>
    <col min="9217" max="9217" width="9.5703125" style="47" bestFit="1" customWidth="1"/>
    <col min="9218" max="9218" width="34" style="47" customWidth="1"/>
    <col min="9219" max="9219" width="9.7109375" style="47" bestFit="1" customWidth="1"/>
    <col min="9220" max="9227" width="8.28515625" style="47" customWidth="1"/>
    <col min="9228" max="9228" width="11.140625" style="47" bestFit="1" customWidth="1"/>
    <col min="9229" max="9229" width="12.85546875" style="47" customWidth="1"/>
    <col min="9230" max="9230" width="15.28515625" style="47" bestFit="1" customWidth="1"/>
    <col min="9231" max="9231" width="15" style="47" bestFit="1" customWidth="1"/>
    <col min="9232" max="9472" width="5.5703125" style="47"/>
    <col min="9473" max="9473" width="9.5703125" style="47" bestFit="1" customWidth="1"/>
    <col min="9474" max="9474" width="34" style="47" customWidth="1"/>
    <col min="9475" max="9475" width="9.7109375" style="47" bestFit="1" customWidth="1"/>
    <col min="9476" max="9483" width="8.28515625" style="47" customWidth="1"/>
    <col min="9484" max="9484" width="11.140625" style="47" bestFit="1" customWidth="1"/>
    <col min="9485" max="9485" width="12.85546875" style="47" customWidth="1"/>
    <col min="9486" max="9486" width="15.28515625" style="47" bestFit="1" customWidth="1"/>
    <col min="9487" max="9487" width="15" style="47" bestFit="1" customWidth="1"/>
    <col min="9488" max="9728" width="5.5703125" style="47"/>
    <col min="9729" max="9729" width="9.5703125" style="47" bestFit="1" customWidth="1"/>
    <col min="9730" max="9730" width="34" style="47" customWidth="1"/>
    <col min="9731" max="9731" width="9.7109375" style="47" bestFit="1" customWidth="1"/>
    <col min="9732" max="9739" width="8.28515625" style="47" customWidth="1"/>
    <col min="9740" max="9740" width="11.140625" style="47" bestFit="1" customWidth="1"/>
    <col min="9741" max="9741" width="12.85546875" style="47" customWidth="1"/>
    <col min="9742" max="9742" width="15.28515625" style="47" bestFit="1" customWidth="1"/>
    <col min="9743" max="9743" width="15" style="47" bestFit="1" customWidth="1"/>
    <col min="9744" max="9984" width="5.5703125" style="47"/>
    <col min="9985" max="9985" width="9.5703125" style="47" bestFit="1" customWidth="1"/>
    <col min="9986" max="9986" width="34" style="47" customWidth="1"/>
    <col min="9987" max="9987" width="9.7109375" style="47" bestFit="1" customWidth="1"/>
    <col min="9988" max="9995" width="8.28515625" style="47" customWidth="1"/>
    <col min="9996" max="9996" width="11.140625" style="47" bestFit="1" customWidth="1"/>
    <col min="9997" max="9997" width="12.85546875" style="47" customWidth="1"/>
    <col min="9998" max="9998" width="15.28515625" style="47" bestFit="1" customWidth="1"/>
    <col min="9999" max="9999" width="15" style="47" bestFit="1" customWidth="1"/>
    <col min="10000" max="10240" width="5.5703125" style="47"/>
    <col min="10241" max="10241" width="9.5703125" style="47" bestFit="1" customWidth="1"/>
    <col min="10242" max="10242" width="34" style="47" customWidth="1"/>
    <col min="10243" max="10243" width="9.7109375" style="47" bestFit="1" customWidth="1"/>
    <col min="10244" max="10251" width="8.28515625" style="47" customWidth="1"/>
    <col min="10252" max="10252" width="11.140625" style="47" bestFit="1" customWidth="1"/>
    <col min="10253" max="10253" width="12.85546875" style="47" customWidth="1"/>
    <col min="10254" max="10254" width="15.28515625" style="47" bestFit="1" customWidth="1"/>
    <col min="10255" max="10255" width="15" style="47" bestFit="1" customWidth="1"/>
    <col min="10256" max="10496" width="5.5703125" style="47"/>
    <col min="10497" max="10497" width="9.5703125" style="47" bestFit="1" customWidth="1"/>
    <col min="10498" max="10498" width="34" style="47" customWidth="1"/>
    <col min="10499" max="10499" width="9.7109375" style="47" bestFit="1" customWidth="1"/>
    <col min="10500" max="10507" width="8.28515625" style="47" customWidth="1"/>
    <col min="10508" max="10508" width="11.140625" style="47" bestFit="1" customWidth="1"/>
    <col min="10509" max="10509" width="12.85546875" style="47" customWidth="1"/>
    <col min="10510" max="10510" width="15.28515625" style="47" bestFit="1" customWidth="1"/>
    <col min="10511" max="10511" width="15" style="47" bestFit="1" customWidth="1"/>
    <col min="10512" max="10752" width="5.5703125" style="47"/>
    <col min="10753" max="10753" width="9.5703125" style="47" bestFit="1" customWidth="1"/>
    <col min="10754" max="10754" width="34" style="47" customWidth="1"/>
    <col min="10755" max="10755" width="9.7109375" style="47" bestFit="1" customWidth="1"/>
    <col min="10756" max="10763" width="8.28515625" style="47" customWidth="1"/>
    <col min="10764" max="10764" width="11.140625" style="47" bestFit="1" customWidth="1"/>
    <col min="10765" max="10765" width="12.85546875" style="47" customWidth="1"/>
    <col min="10766" max="10766" width="15.28515625" style="47" bestFit="1" customWidth="1"/>
    <col min="10767" max="10767" width="15" style="47" bestFit="1" customWidth="1"/>
    <col min="10768" max="11008" width="5.5703125" style="47"/>
    <col min="11009" max="11009" width="9.5703125" style="47" bestFit="1" customWidth="1"/>
    <col min="11010" max="11010" width="34" style="47" customWidth="1"/>
    <col min="11011" max="11011" width="9.7109375" style="47" bestFit="1" customWidth="1"/>
    <col min="11012" max="11019" width="8.28515625" style="47" customWidth="1"/>
    <col min="11020" max="11020" width="11.140625" style="47" bestFit="1" customWidth="1"/>
    <col min="11021" max="11021" width="12.85546875" style="47" customWidth="1"/>
    <col min="11022" max="11022" width="15.28515625" style="47" bestFit="1" customWidth="1"/>
    <col min="11023" max="11023" width="15" style="47" bestFit="1" customWidth="1"/>
    <col min="11024" max="11264" width="5.5703125" style="47"/>
    <col min="11265" max="11265" width="9.5703125" style="47" bestFit="1" customWidth="1"/>
    <col min="11266" max="11266" width="34" style="47" customWidth="1"/>
    <col min="11267" max="11267" width="9.7109375" style="47" bestFit="1" customWidth="1"/>
    <col min="11268" max="11275" width="8.28515625" style="47" customWidth="1"/>
    <col min="11276" max="11276" width="11.140625" style="47" bestFit="1" customWidth="1"/>
    <col min="11277" max="11277" width="12.85546875" style="47" customWidth="1"/>
    <col min="11278" max="11278" width="15.28515625" style="47" bestFit="1" customWidth="1"/>
    <col min="11279" max="11279" width="15" style="47" bestFit="1" customWidth="1"/>
    <col min="11280" max="11520" width="5.5703125" style="47"/>
    <col min="11521" max="11521" width="9.5703125" style="47" bestFit="1" customWidth="1"/>
    <col min="11522" max="11522" width="34" style="47" customWidth="1"/>
    <col min="11523" max="11523" width="9.7109375" style="47" bestFit="1" customWidth="1"/>
    <col min="11524" max="11531" width="8.28515625" style="47" customWidth="1"/>
    <col min="11532" max="11532" width="11.140625" style="47" bestFit="1" customWidth="1"/>
    <col min="11533" max="11533" width="12.85546875" style="47" customWidth="1"/>
    <col min="11534" max="11534" width="15.28515625" style="47" bestFit="1" customWidth="1"/>
    <col min="11535" max="11535" width="15" style="47" bestFit="1" customWidth="1"/>
    <col min="11536" max="11776" width="5.5703125" style="47"/>
    <col min="11777" max="11777" width="9.5703125" style="47" bestFit="1" customWidth="1"/>
    <col min="11778" max="11778" width="34" style="47" customWidth="1"/>
    <col min="11779" max="11779" width="9.7109375" style="47" bestFit="1" customWidth="1"/>
    <col min="11780" max="11787" width="8.28515625" style="47" customWidth="1"/>
    <col min="11788" max="11788" width="11.140625" style="47" bestFit="1" customWidth="1"/>
    <col min="11789" max="11789" width="12.85546875" style="47" customWidth="1"/>
    <col min="11790" max="11790" width="15.28515625" style="47" bestFit="1" customWidth="1"/>
    <col min="11791" max="11791" width="15" style="47" bestFit="1" customWidth="1"/>
    <col min="11792" max="12032" width="5.5703125" style="47"/>
    <col min="12033" max="12033" width="9.5703125" style="47" bestFit="1" customWidth="1"/>
    <col min="12034" max="12034" width="34" style="47" customWidth="1"/>
    <col min="12035" max="12035" width="9.7109375" style="47" bestFit="1" customWidth="1"/>
    <col min="12036" max="12043" width="8.28515625" style="47" customWidth="1"/>
    <col min="12044" max="12044" width="11.140625" style="47" bestFit="1" customWidth="1"/>
    <col min="12045" max="12045" width="12.85546875" style="47" customWidth="1"/>
    <col min="12046" max="12046" width="15.28515625" style="47" bestFit="1" customWidth="1"/>
    <col min="12047" max="12047" width="15" style="47" bestFit="1" customWidth="1"/>
    <col min="12048" max="12288" width="5.5703125" style="47"/>
    <col min="12289" max="12289" width="9.5703125" style="47" bestFit="1" customWidth="1"/>
    <col min="12290" max="12290" width="34" style="47" customWidth="1"/>
    <col min="12291" max="12291" width="9.7109375" style="47" bestFit="1" customWidth="1"/>
    <col min="12292" max="12299" width="8.28515625" style="47" customWidth="1"/>
    <col min="12300" max="12300" width="11.140625" style="47" bestFit="1" customWidth="1"/>
    <col min="12301" max="12301" width="12.85546875" style="47" customWidth="1"/>
    <col min="12302" max="12302" width="15.28515625" style="47" bestFit="1" customWidth="1"/>
    <col min="12303" max="12303" width="15" style="47" bestFit="1" customWidth="1"/>
    <col min="12304" max="12544" width="5.5703125" style="47"/>
    <col min="12545" max="12545" width="9.5703125" style="47" bestFit="1" customWidth="1"/>
    <col min="12546" max="12546" width="34" style="47" customWidth="1"/>
    <col min="12547" max="12547" width="9.7109375" style="47" bestFit="1" customWidth="1"/>
    <col min="12548" max="12555" width="8.28515625" style="47" customWidth="1"/>
    <col min="12556" max="12556" width="11.140625" style="47" bestFit="1" customWidth="1"/>
    <col min="12557" max="12557" width="12.85546875" style="47" customWidth="1"/>
    <col min="12558" max="12558" width="15.28515625" style="47" bestFit="1" customWidth="1"/>
    <col min="12559" max="12559" width="15" style="47" bestFit="1" customWidth="1"/>
    <col min="12560" max="12800" width="5.5703125" style="47"/>
    <col min="12801" max="12801" width="9.5703125" style="47" bestFit="1" customWidth="1"/>
    <col min="12802" max="12802" width="34" style="47" customWidth="1"/>
    <col min="12803" max="12803" width="9.7109375" style="47" bestFit="1" customWidth="1"/>
    <col min="12804" max="12811" width="8.28515625" style="47" customWidth="1"/>
    <col min="12812" max="12812" width="11.140625" style="47" bestFit="1" customWidth="1"/>
    <col min="12813" max="12813" width="12.85546875" style="47" customWidth="1"/>
    <col min="12814" max="12814" width="15.28515625" style="47" bestFit="1" customWidth="1"/>
    <col min="12815" max="12815" width="15" style="47" bestFit="1" customWidth="1"/>
    <col min="12816" max="13056" width="5.5703125" style="47"/>
    <col min="13057" max="13057" width="9.5703125" style="47" bestFit="1" customWidth="1"/>
    <col min="13058" max="13058" width="34" style="47" customWidth="1"/>
    <col min="13059" max="13059" width="9.7109375" style="47" bestFit="1" customWidth="1"/>
    <col min="13060" max="13067" width="8.28515625" style="47" customWidth="1"/>
    <col min="13068" max="13068" width="11.140625" style="47" bestFit="1" customWidth="1"/>
    <col min="13069" max="13069" width="12.85546875" style="47" customWidth="1"/>
    <col min="13070" max="13070" width="15.28515625" style="47" bestFit="1" customWidth="1"/>
    <col min="13071" max="13071" width="15" style="47" bestFit="1" customWidth="1"/>
    <col min="13072" max="13312" width="5.5703125" style="47"/>
    <col min="13313" max="13313" width="9.5703125" style="47" bestFit="1" customWidth="1"/>
    <col min="13314" max="13314" width="34" style="47" customWidth="1"/>
    <col min="13315" max="13315" width="9.7109375" style="47" bestFit="1" customWidth="1"/>
    <col min="13316" max="13323" width="8.28515625" style="47" customWidth="1"/>
    <col min="13324" max="13324" width="11.140625" style="47" bestFit="1" customWidth="1"/>
    <col min="13325" max="13325" width="12.85546875" style="47" customWidth="1"/>
    <col min="13326" max="13326" width="15.28515625" style="47" bestFit="1" customWidth="1"/>
    <col min="13327" max="13327" width="15" style="47" bestFit="1" customWidth="1"/>
    <col min="13328" max="13568" width="5.5703125" style="47"/>
    <col min="13569" max="13569" width="9.5703125" style="47" bestFit="1" customWidth="1"/>
    <col min="13570" max="13570" width="34" style="47" customWidth="1"/>
    <col min="13571" max="13571" width="9.7109375" style="47" bestFit="1" customWidth="1"/>
    <col min="13572" max="13579" width="8.28515625" style="47" customWidth="1"/>
    <col min="13580" max="13580" width="11.140625" style="47" bestFit="1" customWidth="1"/>
    <col min="13581" max="13581" width="12.85546875" style="47" customWidth="1"/>
    <col min="13582" max="13582" width="15.28515625" style="47" bestFit="1" customWidth="1"/>
    <col min="13583" max="13583" width="15" style="47" bestFit="1" customWidth="1"/>
    <col min="13584" max="13824" width="5.5703125" style="47"/>
    <col min="13825" max="13825" width="9.5703125" style="47" bestFit="1" customWidth="1"/>
    <col min="13826" max="13826" width="34" style="47" customWidth="1"/>
    <col min="13827" max="13827" width="9.7109375" style="47" bestFit="1" customWidth="1"/>
    <col min="13828" max="13835" width="8.28515625" style="47" customWidth="1"/>
    <col min="13836" max="13836" width="11.140625" style="47" bestFit="1" customWidth="1"/>
    <col min="13837" max="13837" width="12.85546875" style="47" customWidth="1"/>
    <col min="13838" max="13838" width="15.28515625" style="47" bestFit="1" customWidth="1"/>
    <col min="13839" max="13839" width="15" style="47" bestFit="1" customWidth="1"/>
    <col min="13840" max="14080" width="5.5703125" style="47"/>
    <col min="14081" max="14081" width="9.5703125" style="47" bestFit="1" customWidth="1"/>
    <col min="14082" max="14082" width="34" style="47" customWidth="1"/>
    <col min="14083" max="14083" width="9.7109375" style="47" bestFit="1" customWidth="1"/>
    <col min="14084" max="14091" width="8.28515625" style="47" customWidth="1"/>
    <col min="14092" max="14092" width="11.140625" style="47" bestFit="1" customWidth="1"/>
    <col min="14093" max="14093" width="12.85546875" style="47" customWidth="1"/>
    <col min="14094" max="14094" width="15.28515625" style="47" bestFit="1" customWidth="1"/>
    <col min="14095" max="14095" width="15" style="47" bestFit="1" customWidth="1"/>
    <col min="14096" max="14336" width="5.5703125" style="47"/>
    <col min="14337" max="14337" width="9.5703125" style="47" bestFit="1" customWidth="1"/>
    <col min="14338" max="14338" width="34" style="47" customWidth="1"/>
    <col min="14339" max="14339" width="9.7109375" style="47" bestFit="1" customWidth="1"/>
    <col min="14340" max="14347" width="8.28515625" style="47" customWidth="1"/>
    <col min="14348" max="14348" width="11.140625" style="47" bestFit="1" customWidth="1"/>
    <col min="14349" max="14349" width="12.85546875" style="47" customWidth="1"/>
    <col min="14350" max="14350" width="15.28515625" style="47" bestFit="1" customWidth="1"/>
    <col min="14351" max="14351" width="15" style="47" bestFit="1" customWidth="1"/>
    <col min="14352" max="14592" width="5.5703125" style="47"/>
    <col min="14593" max="14593" width="9.5703125" style="47" bestFit="1" customWidth="1"/>
    <col min="14594" max="14594" width="34" style="47" customWidth="1"/>
    <col min="14595" max="14595" width="9.7109375" style="47" bestFit="1" customWidth="1"/>
    <col min="14596" max="14603" width="8.28515625" style="47" customWidth="1"/>
    <col min="14604" max="14604" width="11.140625" style="47" bestFit="1" customWidth="1"/>
    <col min="14605" max="14605" width="12.85546875" style="47" customWidth="1"/>
    <col min="14606" max="14606" width="15.28515625" style="47" bestFit="1" customWidth="1"/>
    <col min="14607" max="14607" width="15" style="47" bestFit="1" customWidth="1"/>
    <col min="14608" max="14848" width="5.5703125" style="47"/>
    <col min="14849" max="14849" width="9.5703125" style="47" bestFit="1" customWidth="1"/>
    <col min="14850" max="14850" width="34" style="47" customWidth="1"/>
    <col min="14851" max="14851" width="9.7109375" style="47" bestFit="1" customWidth="1"/>
    <col min="14852" max="14859" width="8.28515625" style="47" customWidth="1"/>
    <col min="14860" max="14860" width="11.140625" style="47" bestFit="1" customWidth="1"/>
    <col min="14861" max="14861" width="12.85546875" style="47" customWidth="1"/>
    <col min="14862" max="14862" width="15.28515625" style="47" bestFit="1" customWidth="1"/>
    <col min="14863" max="14863" width="15" style="47" bestFit="1" customWidth="1"/>
    <col min="14864" max="15104" width="5.5703125" style="47"/>
    <col min="15105" max="15105" width="9.5703125" style="47" bestFit="1" customWidth="1"/>
    <col min="15106" max="15106" width="34" style="47" customWidth="1"/>
    <col min="15107" max="15107" width="9.7109375" style="47" bestFit="1" customWidth="1"/>
    <col min="15108" max="15115" width="8.28515625" style="47" customWidth="1"/>
    <col min="15116" max="15116" width="11.140625" style="47" bestFit="1" customWidth="1"/>
    <col min="15117" max="15117" width="12.85546875" style="47" customWidth="1"/>
    <col min="15118" max="15118" width="15.28515625" style="47" bestFit="1" customWidth="1"/>
    <col min="15119" max="15119" width="15" style="47" bestFit="1" customWidth="1"/>
    <col min="15120" max="15360" width="5.5703125" style="47"/>
    <col min="15361" max="15361" width="9.5703125" style="47" bestFit="1" customWidth="1"/>
    <col min="15362" max="15362" width="34" style="47" customWidth="1"/>
    <col min="15363" max="15363" width="9.7109375" style="47" bestFit="1" customWidth="1"/>
    <col min="15364" max="15371" width="8.28515625" style="47" customWidth="1"/>
    <col min="15372" max="15372" width="11.140625" style="47" bestFit="1" customWidth="1"/>
    <col min="15373" max="15373" width="12.85546875" style="47" customWidth="1"/>
    <col min="15374" max="15374" width="15.28515625" style="47" bestFit="1" customWidth="1"/>
    <col min="15375" max="15375" width="15" style="47" bestFit="1" customWidth="1"/>
    <col min="15376" max="15616" width="5.5703125" style="47"/>
    <col min="15617" max="15617" width="9.5703125" style="47" bestFit="1" customWidth="1"/>
    <col min="15618" max="15618" width="34" style="47" customWidth="1"/>
    <col min="15619" max="15619" width="9.7109375" style="47" bestFit="1" customWidth="1"/>
    <col min="15620" max="15627" width="8.28515625" style="47" customWidth="1"/>
    <col min="15628" max="15628" width="11.140625" style="47" bestFit="1" customWidth="1"/>
    <col min="15629" max="15629" width="12.85546875" style="47" customWidth="1"/>
    <col min="15630" max="15630" width="15.28515625" style="47" bestFit="1" customWidth="1"/>
    <col min="15631" max="15631" width="15" style="47" bestFit="1" customWidth="1"/>
    <col min="15632" max="15872" width="5.5703125" style="47"/>
    <col min="15873" max="15873" width="9.5703125" style="47" bestFit="1" customWidth="1"/>
    <col min="15874" max="15874" width="34" style="47" customWidth="1"/>
    <col min="15875" max="15875" width="9.7109375" style="47" bestFit="1" customWidth="1"/>
    <col min="15876" max="15883" width="8.28515625" style="47" customWidth="1"/>
    <col min="15884" max="15884" width="11.140625" style="47" bestFit="1" customWidth="1"/>
    <col min="15885" max="15885" width="12.85546875" style="47" customWidth="1"/>
    <col min="15886" max="15886" width="15.28515625" style="47" bestFit="1" customWidth="1"/>
    <col min="15887" max="15887" width="15" style="47" bestFit="1" customWidth="1"/>
    <col min="15888" max="16128" width="5.5703125" style="47"/>
    <col min="16129" max="16129" width="9.5703125" style="47" bestFit="1" customWidth="1"/>
    <col min="16130" max="16130" width="34" style="47" customWidth="1"/>
    <col min="16131" max="16131" width="9.7109375" style="47" bestFit="1" customWidth="1"/>
    <col min="16132" max="16139" width="8.28515625" style="47" customWidth="1"/>
    <col min="16140" max="16140" width="11.140625" style="47" bestFit="1" customWidth="1"/>
    <col min="16141" max="16141" width="12.85546875" style="47" customWidth="1"/>
    <col min="16142" max="16142" width="15.28515625" style="47" bestFit="1" customWidth="1"/>
    <col min="16143" max="16143" width="15" style="47" bestFit="1" customWidth="1"/>
    <col min="16144" max="16384" width="5.5703125" style="47"/>
  </cols>
  <sheetData>
    <row r="1" spans="1:15" x14ac:dyDescent="0.2">
      <c r="A1" s="37" t="s">
        <v>131</v>
      </c>
      <c r="B1" s="38" t="s">
        <v>132</v>
      </c>
      <c r="C1" s="38" t="s">
        <v>2</v>
      </c>
      <c r="D1" s="33">
        <v>39</v>
      </c>
      <c r="E1" s="33">
        <v>40</v>
      </c>
      <c r="F1" s="33">
        <v>41</v>
      </c>
      <c r="G1" s="33">
        <v>42</v>
      </c>
      <c r="H1" s="33">
        <v>43</v>
      </c>
      <c r="I1" s="33">
        <v>44</v>
      </c>
      <c r="J1" s="33">
        <v>45</v>
      </c>
      <c r="K1" s="33">
        <v>46</v>
      </c>
      <c r="L1" s="38" t="s">
        <v>11</v>
      </c>
      <c r="M1" s="38" t="s">
        <v>133</v>
      </c>
      <c r="N1" s="118" t="s">
        <v>13</v>
      </c>
      <c r="O1" s="40" t="s">
        <v>14</v>
      </c>
    </row>
    <row r="2" spans="1:15" x14ac:dyDescent="0.2">
      <c r="A2" s="121" t="s">
        <v>134</v>
      </c>
      <c r="B2" s="49" t="s">
        <v>135</v>
      </c>
      <c r="C2" s="24" t="s">
        <v>136</v>
      </c>
      <c r="D2" s="7"/>
      <c r="E2" s="7"/>
      <c r="F2" s="7"/>
      <c r="G2" s="7"/>
      <c r="H2" s="7"/>
      <c r="I2" s="7"/>
      <c r="J2" s="7"/>
      <c r="K2" s="7"/>
      <c r="L2" s="19">
        <f>SUM(D2:K2)</f>
        <v>0</v>
      </c>
      <c r="M2" s="122">
        <v>5490</v>
      </c>
      <c r="N2" s="142">
        <f>ROUND((M2*(1-40%)),0)*(1+0.05)</f>
        <v>3458.7000000000003</v>
      </c>
      <c r="O2" s="52">
        <f>L2*N2</f>
        <v>0</v>
      </c>
    </row>
    <row r="3" spans="1:15" x14ac:dyDescent="0.2">
      <c r="A3" s="123" t="s">
        <v>134</v>
      </c>
      <c r="B3" s="124" t="s">
        <v>137</v>
      </c>
      <c r="C3" s="125" t="s">
        <v>138</v>
      </c>
      <c r="D3" s="16"/>
      <c r="E3" s="16"/>
      <c r="F3" s="16"/>
      <c r="G3" s="16"/>
      <c r="H3" s="16"/>
      <c r="I3" s="16"/>
      <c r="J3" s="16"/>
      <c r="K3" s="16"/>
      <c r="L3" s="126">
        <f>SUM(D3:K3)</f>
        <v>0</v>
      </c>
      <c r="M3" s="127" t="s">
        <v>139</v>
      </c>
      <c r="N3" s="143">
        <f>3490*(1+0.05)</f>
        <v>3664.5</v>
      </c>
      <c r="O3" s="128">
        <f>L3*N3</f>
        <v>0</v>
      </c>
    </row>
    <row r="4" spans="1:15" ht="15" x14ac:dyDescent="0.2">
      <c r="A4" s="60" t="s">
        <v>131</v>
      </c>
      <c r="B4" s="61" t="s">
        <v>140</v>
      </c>
      <c r="C4" s="61" t="s">
        <v>2</v>
      </c>
      <c r="D4" s="129">
        <v>36</v>
      </c>
      <c r="E4" s="129">
        <v>37</v>
      </c>
      <c r="F4" s="129">
        <v>38</v>
      </c>
      <c r="G4" s="214"/>
      <c r="H4" s="215"/>
      <c r="I4" s="215"/>
      <c r="J4" s="215"/>
      <c r="K4" s="215"/>
      <c r="L4" s="61" t="s">
        <v>11</v>
      </c>
      <c r="M4" s="61" t="s">
        <v>133</v>
      </c>
      <c r="N4" s="119" t="s">
        <v>13</v>
      </c>
      <c r="O4" s="65" t="s">
        <v>14</v>
      </c>
    </row>
    <row r="5" spans="1:15" ht="15" x14ac:dyDescent="0.2">
      <c r="A5" s="130" t="s">
        <v>134</v>
      </c>
      <c r="B5" s="43" t="s">
        <v>141</v>
      </c>
      <c r="C5" s="23" t="s">
        <v>142</v>
      </c>
      <c r="D5" s="12"/>
      <c r="E5" s="12"/>
      <c r="F5" s="12"/>
      <c r="G5" s="45"/>
      <c r="H5" s="66"/>
      <c r="I5" s="66"/>
      <c r="J5" s="66"/>
      <c r="K5" s="66"/>
      <c r="L5" s="13">
        <f>SUM(D5:K5)</f>
        <v>0</v>
      </c>
      <c r="M5" s="131">
        <v>4990</v>
      </c>
      <c r="N5" s="105">
        <f>ROUND((M5*(1-40%)),0)*(1+0.05)</f>
        <v>3143.7000000000003</v>
      </c>
      <c r="O5" s="46">
        <f>L5*N5</f>
        <v>0</v>
      </c>
    </row>
    <row r="6" spans="1:15" ht="15" x14ac:dyDescent="0.2">
      <c r="A6" s="123" t="s">
        <v>134</v>
      </c>
      <c r="B6" s="124" t="s">
        <v>143</v>
      </c>
      <c r="C6" s="125" t="s">
        <v>144</v>
      </c>
      <c r="D6" s="16"/>
      <c r="E6" s="16"/>
      <c r="F6" s="16"/>
      <c r="G6" s="132"/>
      <c r="H6" s="133"/>
      <c r="I6" s="133"/>
      <c r="J6" s="133"/>
      <c r="K6" s="133"/>
      <c r="L6" s="126">
        <f>SUM(D6:K6)</f>
        <v>0</v>
      </c>
      <c r="M6" s="127" t="s">
        <v>139</v>
      </c>
      <c r="N6" s="143">
        <f>3350*(1+0.05)</f>
        <v>3517.5</v>
      </c>
      <c r="O6" s="128">
        <f>L6*N6</f>
        <v>0</v>
      </c>
    </row>
    <row r="7" spans="1:15" x14ac:dyDescent="0.2">
      <c r="A7" s="60" t="s">
        <v>131</v>
      </c>
      <c r="B7" s="61" t="s">
        <v>145</v>
      </c>
      <c r="C7" s="61" t="s">
        <v>2</v>
      </c>
      <c r="D7" s="134">
        <v>35</v>
      </c>
      <c r="E7" s="134">
        <v>36</v>
      </c>
      <c r="F7" s="134">
        <v>37</v>
      </c>
      <c r="G7" s="134">
        <v>38</v>
      </c>
      <c r="H7" s="134">
        <v>39</v>
      </c>
      <c r="I7" s="134">
        <v>40</v>
      </c>
      <c r="J7" s="134">
        <v>41</v>
      </c>
      <c r="K7" s="134">
        <v>42</v>
      </c>
      <c r="L7" s="61" t="s">
        <v>11</v>
      </c>
      <c r="M7" s="61" t="s">
        <v>133</v>
      </c>
      <c r="N7" s="119" t="s">
        <v>13</v>
      </c>
      <c r="O7" s="65" t="s">
        <v>14</v>
      </c>
    </row>
    <row r="8" spans="1:15" x14ac:dyDescent="0.2">
      <c r="A8" s="130" t="s">
        <v>134</v>
      </c>
      <c r="B8" s="43" t="s">
        <v>146</v>
      </c>
      <c r="C8" s="23" t="s">
        <v>147</v>
      </c>
      <c r="D8" s="12"/>
      <c r="E8" s="12"/>
      <c r="F8" s="12"/>
      <c r="G8" s="12"/>
      <c r="H8" s="12"/>
      <c r="I8" s="12"/>
      <c r="J8" s="12"/>
      <c r="K8" s="12"/>
      <c r="L8" s="13">
        <f>SUM(D8:K8)</f>
        <v>0</v>
      </c>
      <c r="M8" s="131">
        <v>4490</v>
      </c>
      <c r="N8" s="105">
        <f>ROUND((M8*(1-40%)),0)*(1+0.05)</f>
        <v>2828.7000000000003</v>
      </c>
      <c r="O8" s="46">
        <f>L8*N8</f>
        <v>0</v>
      </c>
    </row>
    <row r="9" spans="1:15" x14ac:dyDescent="0.2">
      <c r="A9" s="123" t="s">
        <v>134</v>
      </c>
      <c r="B9" s="124" t="s">
        <v>148</v>
      </c>
      <c r="C9" s="125" t="s">
        <v>149</v>
      </c>
      <c r="D9" s="16"/>
      <c r="E9" s="16"/>
      <c r="F9" s="16"/>
      <c r="G9" s="16"/>
      <c r="H9" s="16"/>
      <c r="I9" s="16"/>
      <c r="J9" s="16"/>
      <c r="K9" s="16"/>
      <c r="L9" s="126">
        <f>SUM(D9:K9)</f>
        <v>0</v>
      </c>
      <c r="M9" s="127" t="s">
        <v>139</v>
      </c>
      <c r="N9" s="143">
        <f>2750*(1+0.05)</f>
        <v>2887.5</v>
      </c>
      <c r="O9" s="128">
        <f>L9*N9</f>
        <v>0</v>
      </c>
    </row>
    <row r="10" spans="1:15" ht="15" x14ac:dyDescent="0.2">
      <c r="A10" s="60" t="s">
        <v>131</v>
      </c>
      <c r="B10" s="61" t="s">
        <v>150</v>
      </c>
      <c r="C10" s="61" t="s">
        <v>2</v>
      </c>
      <c r="D10" s="134">
        <v>32</v>
      </c>
      <c r="E10" s="134">
        <v>33</v>
      </c>
      <c r="F10" s="134">
        <v>34</v>
      </c>
      <c r="G10" s="218"/>
      <c r="H10" s="215"/>
      <c r="I10" s="215"/>
      <c r="J10" s="215"/>
      <c r="K10" s="215"/>
      <c r="L10" s="61" t="s">
        <v>11</v>
      </c>
      <c r="M10" s="61" t="s">
        <v>133</v>
      </c>
      <c r="N10" s="119" t="s">
        <v>13</v>
      </c>
      <c r="O10" s="65" t="s">
        <v>14</v>
      </c>
    </row>
    <row r="11" spans="1:15" ht="15" x14ac:dyDescent="0.2">
      <c r="A11" s="130" t="s">
        <v>134</v>
      </c>
      <c r="B11" s="43" t="s">
        <v>151</v>
      </c>
      <c r="C11" s="23" t="s">
        <v>152</v>
      </c>
      <c r="D11" s="12"/>
      <c r="E11" s="12"/>
      <c r="F11" s="12"/>
      <c r="G11" s="45"/>
      <c r="H11" s="66"/>
      <c r="I11" s="66"/>
      <c r="J11" s="66"/>
      <c r="K11" s="66"/>
      <c r="L11" s="13">
        <f>SUM(D11:K11)</f>
        <v>0</v>
      </c>
      <c r="M11" s="131">
        <v>3990</v>
      </c>
      <c r="N11" s="105">
        <f>ROUND((M11*(1-40%)),0)*(1+0.05)</f>
        <v>2513.7000000000003</v>
      </c>
      <c r="O11" s="46">
        <f>L11*N11</f>
        <v>0</v>
      </c>
    </row>
    <row r="12" spans="1:15" ht="15.75" thickBot="1" x14ac:dyDescent="0.25">
      <c r="A12" s="135" t="s">
        <v>134</v>
      </c>
      <c r="B12" s="68" t="s">
        <v>153</v>
      </c>
      <c r="C12" s="25" t="s">
        <v>154</v>
      </c>
      <c r="D12" s="8"/>
      <c r="E12" s="8"/>
      <c r="F12" s="8"/>
      <c r="G12" s="70"/>
      <c r="H12" s="71"/>
      <c r="I12" s="71"/>
      <c r="J12" s="71"/>
      <c r="K12" s="71"/>
      <c r="L12" s="20">
        <f>SUM(D12:K12)</f>
        <v>0</v>
      </c>
      <c r="M12" s="136" t="s">
        <v>139</v>
      </c>
      <c r="N12" s="144">
        <f>2490*(1+0.05)</f>
        <v>2614.5</v>
      </c>
      <c r="O12" s="72">
        <f>L12*N12</f>
        <v>0</v>
      </c>
    </row>
    <row r="13" spans="1:15" x14ac:dyDescent="0.2">
      <c r="A13" s="89"/>
      <c r="B13" s="137"/>
      <c r="C13" s="138"/>
      <c r="D13" s="138"/>
      <c r="E13" s="87"/>
      <c r="F13" s="87"/>
      <c r="G13" s="87"/>
      <c r="H13" s="87"/>
      <c r="I13" s="87"/>
      <c r="J13" s="87"/>
      <c r="K13" s="75" t="s">
        <v>68</v>
      </c>
      <c r="L13" s="76">
        <f>SUM(L2:L12)</f>
        <v>0</v>
      </c>
      <c r="M13" s="75"/>
      <c r="N13" s="75" t="s">
        <v>69</v>
      </c>
      <c r="O13" s="78">
        <f>SUM(O2:O12)</f>
        <v>0</v>
      </c>
    </row>
    <row r="14" spans="1:15" x14ac:dyDescent="0.2">
      <c r="A14" s="89"/>
      <c r="B14" s="80"/>
      <c r="C14" s="47"/>
      <c r="D14" s="47"/>
      <c r="J14" s="87"/>
      <c r="K14" s="139"/>
      <c r="L14" s="79"/>
      <c r="O14" s="79"/>
    </row>
    <row r="15" spans="1:15" ht="15" x14ac:dyDescent="0.25">
      <c r="A15" s="89"/>
      <c r="B15" s="47"/>
      <c r="C15" s="203"/>
      <c r="D15" s="204"/>
      <c r="E15" s="204"/>
      <c r="F15" s="204"/>
      <c r="G15" s="203"/>
      <c r="H15" s="204"/>
      <c r="I15" s="204"/>
      <c r="J15" s="87"/>
      <c r="K15" s="139"/>
      <c r="L15" s="83"/>
      <c r="M15" s="84"/>
      <c r="N15" s="85"/>
      <c r="O15" s="86"/>
    </row>
    <row r="16" spans="1:15" x14ac:dyDescent="0.2">
      <c r="A16" s="89"/>
      <c r="C16" s="138"/>
      <c r="D16" s="138"/>
      <c r="E16" s="87"/>
      <c r="F16" s="87"/>
      <c r="G16" s="87"/>
      <c r="H16" s="87"/>
      <c r="I16" s="87"/>
      <c r="J16" s="87"/>
      <c r="K16" s="87"/>
      <c r="L16" s="87"/>
      <c r="M16" s="88"/>
      <c r="N16" s="88"/>
      <c r="O16" s="89"/>
    </row>
    <row r="17" spans="1:15" x14ac:dyDescent="0.2">
      <c r="L17" s="90"/>
      <c r="M17" s="140"/>
      <c r="N17" s="92"/>
      <c r="O17" s="93"/>
    </row>
    <row r="19" spans="1:15" x14ac:dyDescent="0.2">
      <c r="M19" s="141"/>
      <c r="N19" s="95"/>
      <c r="O19" s="96"/>
    </row>
    <row r="22" spans="1:15" x14ac:dyDescent="0.2">
      <c r="B22" s="47"/>
    </row>
    <row r="23" spans="1:15" x14ac:dyDescent="0.2">
      <c r="B23" s="47"/>
    </row>
    <row r="30" spans="1:15" x14ac:dyDescent="0.2">
      <c r="E30" s="97"/>
      <c r="F30" s="97"/>
      <c r="G30" s="97"/>
      <c r="H30" s="97"/>
      <c r="I30" s="97"/>
      <c r="J30" s="97"/>
      <c r="K30" s="97"/>
      <c r="L30" s="97"/>
      <c r="M30" s="99"/>
      <c r="N30" s="99"/>
      <c r="O30" s="100"/>
    </row>
    <row r="31" spans="1:15" x14ac:dyDescent="0.2">
      <c r="M31" s="99"/>
      <c r="N31" s="99"/>
    </row>
    <row r="32" spans="1:15" x14ac:dyDescent="0.2">
      <c r="A32" s="47"/>
      <c r="B32" s="47"/>
      <c r="M32" s="102"/>
      <c r="N32" s="102"/>
    </row>
    <row r="33" spans="1:14" x14ac:dyDescent="0.2">
      <c r="A33" s="103"/>
      <c r="B33" s="103"/>
      <c r="M33" s="102"/>
      <c r="N33" s="102"/>
    </row>
  </sheetData>
  <sheetProtection password="CC6B" sheet="1" objects="1" scenarios="1"/>
  <mergeCells count="4">
    <mergeCell ref="C15:F15"/>
    <mergeCell ref="G15:I15"/>
    <mergeCell ref="G4:K4"/>
    <mergeCell ref="G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L18" sqref="L18"/>
    </sheetView>
  </sheetViews>
  <sheetFormatPr defaultColWidth="5.5703125" defaultRowHeight="12.75" x14ac:dyDescent="0.2"/>
  <cols>
    <col min="1" max="1" width="9.5703125" style="73" bestFit="1" customWidth="1"/>
    <col min="2" max="2" width="40.42578125" style="73" bestFit="1" customWidth="1"/>
    <col min="3" max="3" width="11.85546875" style="74" customWidth="1"/>
    <col min="4" max="4" width="9.42578125" style="74" customWidth="1"/>
    <col min="5" max="9" width="9.42578125" style="47" customWidth="1"/>
    <col min="10" max="10" width="11.140625" style="47" bestFit="1" customWidth="1"/>
    <col min="11" max="11" width="12.85546875" style="79" customWidth="1"/>
    <col min="12" max="12" width="15.28515625" style="79" bestFit="1" customWidth="1"/>
    <col min="13" max="13" width="17.5703125" style="47" customWidth="1"/>
    <col min="14" max="14" width="5.5703125" style="47"/>
    <col min="15" max="15" width="7.140625" style="47" bestFit="1" customWidth="1"/>
    <col min="16" max="16384" width="5.5703125" style="47"/>
  </cols>
  <sheetData>
    <row r="1" spans="1:13" ht="25.5" x14ac:dyDescent="0.2">
      <c r="A1" s="37" t="s">
        <v>131</v>
      </c>
      <c r="B1" s="38" t="s">
        <v>155</v>
      </c>
      <c r="C1" s="38" t="s">
        <v>2</v>
      </c>
      <c r="D1" s="145" t="s">
        <v>156</v>
      </c>
      <c r="E1" s="145" t="s">
        <v>157</v>
      </c>
      <c r="F1" s="146" t="s">
        <v>158</v>
      </c>
      <c r="G1" s="146" t="s">
        <v>159</v>
      </c>
      <c r="H1" s="145"/>
      <c r="I1" s="145"/>
      <c r="J1" s="38" t="s">
        <v>11</v>
      </c>
      <c r="K1" s="38" t="s">
        <v>133</v>
      </c>
      <c r="L1" s="118" t="s">
        <v>13</v>
      </c>
      <c r="M1" s="40" t="s">
        <v>14</v>
      </c>
    </row>
    <row r="2" spans="1:13" x14ac:dyDescent="0.2">
      <c r="A2" s="121" t="s">
        <v>15</v>
      </c>
      <c r="B2" s="49" t="s">
        <v>160</v>
      </c>
      <c r="C2" s="24" t="s">
        <v>161</v>
      </c>
      <c r="D2" s="147"/>
      <c r="E2" s="147"/>
      <c r="F2" s="17"/>
      <c r="G2" s="17"/>
      <c r="H2" s="147"/>
      <c r="I2" s="147"/>
      <c r="J2" s="19">
        <f>SUM(D2:I2)</f>
        <v>0</v>
      </c>
      <c r="K2" s="122">
        <v>3750</v>
      </c>
      <c r="L2" s="142">
        <f>ROUND((K2*(1-40%)),0)*(1+0.05)</f>
        <v>2362.5</v>
      </c>
      <c r="M2" s="52">
        <f>J2*L2</f>
        <v>0</v>
      </c>
    </row>
    <row r="3" spans="1:13" x14ac:dyDescent="0.2">
      <c r="A3" s="121" t="s">
        <v>15</v>
      </c>
      <c r="B3" s="49" t="s">
        <v>162</v>
      </c>
      <c r="C3" s="24" t="s">
        <v>163</v>
      </c>
      <c r="D3" s="147"/>
      <c r="E3" s="17"/>
      <c r="F3" s="147"/>
      <c r="G3" s="147"/>
      <c r="H3" s="147"/>
      <c r="I3" s="147"/>
      <c r="J3" s="19">
        <f t="shared" ref="J3:J8" si="0">SUM(D3:I3)</f>
        <v>0</v>
      </c>
      <c r="K3" s="122">
        <v>2350</v>
      </c>
      <c r="L3" s="142">
        <f t="shared" ref="L3:L9" si="1">ROUND((K3*(1-40%)),0)*(1+0.05)</f>
        <v>1480.5</v>
      </c>
      <c r="M3" s="52">
        <f t="shared" ref="M3:M9" si="2">J3*L3</f>
        <v>0</v>
      </c>
    </row>
    <row r="4" spans="1:13" x14ac:dyDescent="0.2">
      <c r="A4" s="121" t="s">
        <v>15</v>
      </c>
      <c r="B4" s="49" t="s">
        <v>164</v>
      </c>
      <c r="C4" s="24" t="s">
        <v>165</v>
      </c>
      <c r="D4" s="17"/>
      <c r="E4" s="147"/>
      <c r="F4" s="147"/>
      <c r="G4" s="147"/>
      <c r="H4" s="147"/>
      <c r="I4" s="147"/>
      <c r="J4" s="19">
        <f t="shared" si="0"/>
        <v>0</v>
      </c>
      <c r="K4" s="122">
        <v>1990</v>
      </c>
      <c r="L4" s="142">
        <f t="shared" si="1"/>
        <v>1253.7</v>
      </c>
      <c r="M4" s="52">
        <f t="shared" si="2"/>
        <v>0</v>
      </c>
    </row>
    <row r="5" spans="1:13" x14ac:dyDescent="0.2">
      <c r="A5" s="121" t="s">
        <v>166</v>
      </c>
      <c r="B5" s="49" t="s">
        <v>167</v>
      </c>
      <c r="C5" s="24" t="s">
        <v>168</v>
      </c>
      <c r="D5" s="147"/>
      <c r="E5" s="147"/>
      <c r="F5" s="17"/>
      <c r="G5" s="17"/>
      <c r="H5" s="147"/>
      <c r="I5" s="147"/>
      <c r="J5" s="19">
        <f t="shared" si="0"/>
        <v>0</v>
      </c>
      <c r="K5" s="122">
        <v>2250</v>
      </c>
      <c r="L5" s="142">
        <f t="shared" si="1"/>
        <v>1417.5</v>
      </c>
      <c r="M5" s="52">
        <f t="shared" si="2"/>
        <v>0</v>
      </c>
    </row>
    <row r="6" spans="1:13" x14ac:dyDescent="0.2">
      <c r="A6" s="121" t="s">
        <v>166</v>
      </c>
      <c r="B6" s="49" t="s">
        <v>169</v>
      </c>
      <c r="C6" s="24" t="s">
        <v>170</v>
      </c>
      <c r="D6" s="147"/>
      <c r="E6" s="17"/>
      <c r="F6" s="147"/>
      <c r="G6" s="147"/>
      <c r="H6" s="147"/>
      <c r="I6" s="147"/>
      <c r="J6" s="19">
        <f t="shared" si="0"/>
        <v>0</v>
      </c>
      <c r="K6" s="122">
        <v>1350</v>
      </c>
      <c r="L6" s="142">
        <f t="shared" si="1"/>
        <v>850.5</v>
      </c>
      <c r="M6" s="52">
        <f t="shared" si="2"/>
        <v>0</v>
      </c>
    </row>
    <row r="7" spans="1:13" x14ac:dyDescent="0.2">
      <c r="A7" s="121" t="s">
        <v>166</v>
      </c>
      <c r="B7" s="49" t="s">
        <v>171</v>
      </c>
      <c r="C7" s="24" t="s">
        <v>172</v>
      </c>
      <c r="D7" s="17"/>
      <c r="E7" s="147"/>
      <c r="F7" s="147"/>
      <c r="G7" s="147"/>
      <c r="H7" s="147"/>
      <c r="I7" s="147"/>
      <c r="J7" s="19">
        <f t="shared" si="0"/>
        <v>0</v>
      </c>
      <c r="K7" s="122">
        <v>1190</v>
      </c>
      <c r="L7" s="142">
        <f t="shared" si="1"/>
        <v>749.7</v>
      </c>
      <c r="M7" s="52">
        <f t="shared" si="2"/>
        <v>0</v>
      </c>
    </row>
    <row r="8" spans="1:13" x14ac:dyDescent="0.2">
      <c r="A8" s="121" t="s">
        <v>49</v>
      </c>
      <c r="B8" s="49" t="s">
        <v>173</v>
      </c>
      <c r="C8" s="24" t="s">
        <v>174</v>
      </c>
      <c r="D8" s="147"/>
      <c r="E8" s="147"/>
      <c r="F8" s="17"/>
      <c r="G8" s="17"/>
      <c r="H8" s="147"/>
      <c r="I8" s="147"/>
      <c r="J8" s="19">
        <f t="shared" si="0"/>
        <v>0</v>
      </c>
      <c r="K8" s="122">
        <v>5990</v>
      </c>
      <c r="L8" s="142">
        <f t="shared" si="1"/>
        <v>3773.7000000000003</v>
      </c>
      <c r="M8" s="52">
        <f t="shared" si="2"/>
        <v>0</v>
      </c>
    </row>
    <row r="9" spans="1:13" x14ac:dyDescent="0.2">
      <c r="A9" s="121" t="s">
        <v>175</v>
      </c>
      <c r="B9" s="49" t="s">
        <v>176</v>
      </c>
      <c r="C9" s="24" t="s">
        <v>177</v>
      </c>
      <c r="D9" s="17"/>
      <c r="E9" s="17"/>
      <c r="F9" s="147"/>
      <c r="G9" s="147"/>
      <c r="H9" s="147"/>
      <c r="I9" s="147"/>
      <c r="J9" s="19">
        <f>SUM(D9:I9)</f>
        <v>0</v>
      </c>
      <c r="K9" s="122">
        <v>8850</v>
      </c>
      <c r="L9" s="142">
        <f t="shared" si="1"/>
        <v>5575.5</v>
      </c>
      <c r="M9" s="52">
        <f t="shared" si="2"/>
        <v>0</v>
      </c>
    </row>
    <row r="10" spans="1:13" x14ac:dyDescent="0.2">
      <c r="A10" s="60" t="s">
        <v>131</v>
      </c>
      <c r="B10" s="61" t="s">
        <v>178</v>
      </c>
      <c r="C10" s="61" t="s">
        <v>2</v>
      </c>
      <c r="D10" s="134" t="s">
        <v>179</v>
      </c>
      <c r="E10" s="134" t="s">
        <v>180</v>
      </c>
      <c r="F10" s="134" t="s">
        <v>181</v>
      </c>
      <c r="G10" s="134" t="s">
        <v>182</v>
      </c>
      <c r="H10" s="134" t="s">
        <v>183</v>
      </c>
      <c r="I10" s="134" t="s">
        <v>184</v>
      </c>
      <c r="J10" s="61" t="s">
        <v>11</v>
      </c>
      <c r="K10" s="61" t="s">
        <v>133</v>
      </c>
      <c r="L10" s="119" t="s">
        <v>13</v>
      </c>
      <c r="M10" s="65" t="s">
        <v>14</v>
      </c>
    </row>
    <row r="11" spans="1:13" x14ac:dyDescent="0.2">
      <c r="A11" s="130" t="s">
        <v>185</v>
      </c>
      <c r="B11" s="43" t="s">
        <v>186</v>
      </c>
      <c r="C11" s="23" t="s">
        <v>187</v>
      </c>
      <c r="D11" s="148"/>
      <c r="E11" s="148"/>
      <c r="F11" s="18"/>
      <c r="G11" s="18"/>
      <c r="H11" s="18"/>
      <c r="I11" s="18"/>
      <c r="J11" s="13">
        <f>SUM(D11:I11)</f>
        <v>0</v>
      </c>
      <c r="K11" s="131">
        <v>3750</v>
      </c>
      <c r="L11" s="105">
        <f>ROUND((K11*(1-40%)),0)*(1+0.05)</f>
        <v>2362.5</v>
      </c>
      <c r="M11" s="46">
        <f t="shared" ref="M11:M12" si="3">J11*L11</f>
        <v>0</v>
      </c>
    </row>
    <row r="12" spans="1:13" x14ac:dyDescent="0.2">
      <c r="A12" s="121" t="s">
        <v>185</v>
      </c>
      <c r="B12" s="49" t="s">
        <v>188</v>
      </c>
      <c r="C12" s="24" t="s">
        <v>189</v>
      </c>
      <c r="D12" s="147"/>
      <c r="E12" s="19"/>
      <c r="F12" s="147"/>
      <c r="G12" s="147"/>
      <c r="H12" s="147"/>
      <c r="I12" s="147"/>
      <c r="J12" s="19">
        <f t="shared" ref="J12" si="4">SUM(D12:I12)</f>
        <v>0</v>
      </c>
      <c r="K12" s="122">
        <v>1990</v>
      </c>
      <c r="L12" s="105">
        <f t="shared" ref="L12:L13" si="5">ROUND((K12*(1-40%)),0)*(1+0.05)</f>
        <v>1253.7</v>
      </c>
      <c r="M12" s="52">
        <f t="shared" si="3"/>
        <v>0</v>
      </c>
    </row>
    <row r="13" spans="1:13" ht="13.5" thickBot="1" x14ac:dyDescent="0.25">
      <c r="A13" s="135" t="s">
        <v>185</v>
      </c>
      <c r="B13" s="68" t="s">
        <v>190</v>
      </c>
      <c r="C13" s="25" t="s">
        <v>191</v>
      </c>
      <c r="D13" s="20"/>
      <c r="E13" s="149"/>
      <c r="F13" s="149"/>
      <c r="G13" s="149"/>
      <c r="H13" s="149"/>
      <c r="I13" s="149"/>
      <c r="J13" s="20">
        <f>SUM(D13:I13)</f>
        <v>0</v>
      </c>
      <c r="K13" s="136">
        <v>1590</v>
      </c>
      <c r="L13" s="105">
        <f t="shared" si="5"/>
        <v>1001.7</v>
      </c>
      <c r="M13" s="72">
        <f>J13*L13</f>
        <v>0</v>
      </c>
    </row>
    <row r="14" spans="1:13" x14ac:dyDescent="0.2">
      <c r="A14" s="89"/>
      <c r="B14" s="137"/>
      <c r="C14" s="138"/>
      <c r="D14" s="138"/>
      <c r="E14" s="87"/>
      <c r="F14" s="87"/>
      <c r="G14" s="87"/>
      <c r="H14" s="87"/>
      <c r="I14" s="75" t="s">
        <v>68</v>
      </c>
      <c r="J14" s="76">
        <f>SUM(J2:J13)</f>
        <v>0</v>
      </c>
      <c r="K14" s="75"/>
      <c r="L14" s="75" t="s">
        <v>69</v>
      </c>
      <c r="M14" s="78">
        <f>SUM(M2:M13)</f>
        <v>0</v>
      </c>
    </row>
    <row r="15" spans="1:13" x14ac:dyDescent="0.2">
      <c r="A15" s="89"/>
      <c r="B15" s="80"/>
      <c r="C15" s="47"/>
      <c r="D15" s="47"/>
      <c r="I15" s="139"/>
      <c r="J15" s="79"/>
      <c r="M15" s="79"/>
    </row>
    <row r="16" spans="1:13" ht="15" x14ac:dyDescent="0.25">
      <c r="A16" s="89"/>
      <c r="B16" s="47"/>
      <c r="C16" s="203"/>
      <c r="D16" s="204"/>
      <c r="E16" s="204"/>
      <c r="F16" s="204"/>
      <c r="G16" s="204"/>
      <c r="H16" s="204"/>
      <c r="I16" s="139"/>
      <c r="J16" s="83"/>
      <c r="K16" s="84"/>
      <c r="L16" s="85"/>
      <c r="M16" s="86"/>
    </row>
    <row r="17" spans="1:13" x14ac:dyDescent="0.2">
      <c r="A17" s="89"/>
      <c r="C17" s="138"/>
      <c r="D17" s="138"/>
      <c r="E17" s="87"/>
      <c r="F17" s="87"/>
      <c r="G17" s="87"/>
      <c r="H17" s="87"/>
      <c r="I17" s="87"/>
      <c r="J17" s="87"/>
      <c r="K17" s="88"/>
      <c r="L17" s="88"/>
      <c r="M17" s="89"/>
    </row>
    <row r="18" spans="1:13" x14ac:dyDescent="0.2">
      <c r="K18" s="141"/>
      <c r="L18" s="95"/>
      <c r="M18" s="96"/>
    </row>
    <row r="21" spans="1:13" x14ac:dyDescent="0.2">
      <c r="B21" s="47"/>
    </row>
    <row r="22" spans="1:13" x14ac:dyDescent="0.2">
      <c r="B22" s="47"/>
    </row>
    <row r="29" spans="1:13" x14ac:dyDescent="0.2">
      <c r="E29" s="97"/>
      <c r="F29" s="97"/>
      <c r="G29" s="97"/>
      <c r="H29" s="97"/>
      <c r="I29" s="97"/>
      <c r="J29" s="97"/>
      <c r="K29" s="99"/>
      <c r="L29" s="99"/>
      <c r="M29" s="100"/>
    </row>
    <row r="30" spans="1:13" x14ac:dyDescent="0.2">
      <c r="K30" s="99"/>
      <c r="L30" s="99"/>
    </row>
    <row r="31" spans="1:13" x14ac:dyDescent="0.2">
      <c r="A31" s="47"/>
      <c r="B31" s="47"/>
      <c r="K31" s="102"/>
      <c r="L31" s="102"/>
    </row>
    <row r="32" spans="1:13" x14ac:dyDescent="0.2">
      <c r="A32" s="103"/>
      <c r="B32" s="103"/>
      <c r="K32" s="102"/>
      <c r="L32" s="102"/>
    </row>
  </sheetData>
  <sheetProtection password="CC6B" sheet="1" objects="1" scenarios="1"/>
  <mergeCells count="1">
    <mergeCell ref="C16:H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D34" sqref="D34"/>
    </sheetView>
  </sheetViews>
  <sheetFormatPr defaultColWidth="5.5703125" defaultRowHeight="12.75" x14ac:dyDescent="0.2"/>
  <cols>
    <col min="1" max="1" width="9.5703125" style="73" bestFit="1" customWidth="1"/>
    <col min="2" max="2" width="37" style="73" bestFit="1" customWidth="1"/>
    <col min="3" max="3" width="12.28515625" style="74" customWidth="1"/>
    <col min="4" max="4" width="10.42578125" style="74" customWidth="1"/>
    <col min="5" max="6" width="10.42578125" style="47" customWidth="1"/>
    <col min="7" max="7" width="9" style="47" customWidth="1"/>
    <col min="8" max="8" width="11.42578125" style="47" customWidth="1"/>
    <col min="9" max="9" width="12" style="47" bestFit="1" customWidth="1"/>
    <col min="10" max="10" width="12.85546875" style="79" customWidth="1"/>
    <col min="11" max="11" width="19.140625" style="79" bestFit="1" customWidth="1"/>
    <col min="12" max="12" width="15" style="47" bestFit="1" customWidth="1"/>
    <col min="13" max="253" width="5.5703125" style="47"/>
    <col min="254" max="254" width="9.5703125" style="47" bestFit="1" customWidth="1"/>
    <col min="255" max="255" width="37" style="47" bestFit="1" customWidth="1"/>
    <col min="256" max="256" width="9.7109375" style="47" bestFit="1" customWidth="1"/>
    <col min="257" max="258" width="7.85546875" style="47" bestFit="1" customWidth="1"/>
    <col min="259" max="259" width="7.85546875" style="47" customWidth="1"/>
    <col min="260" max="260" width="7.85546875" style="47" bestFit="1" customWidth="1"/>
    <col min="261" max="261" width="7.7109375" style="47" bestFit="1" customWidth="1"/>
    <col min="262" max="262" width="9.5703125" style="47" bestFit="1" customWidth="1"/>
    <col min="263" max="264" width="7.85546875" style="47" bestFit="1" customWidth="1"/>
    <col min="265" max="265" width="11.140625" style="47" bestFit="1" customWidth="1"/>
    <col min="266" max="266" width="12.85546875" style="47" customWidth="1"/>
    <col min="267" max="267" width="15.28515625" style="47" bestFit="1" customWidth="1"/>
    <col min="268" max="268" width="15" style="47" bestFit="1" customWidth="1"/>
    <col min="269" max="509" width="5.5703125" style="47"/>
    <col min="510" max="510" width="9.5703125" style="47" bestFit="1" customWidth="1"/>
    <col min="511" max="511" width="37" style="47" bestFit="1" customWidth="1"/>
    <col min="512" max="512" width="9.7109375" style="47" bestFit="1" customWidth="1"/>
    <col min="513" max="514" width="7.85546875" style="47" bestFit="1" customWidth="1"/>
    <col min="515" max="515" width="7.85546875" style="47" customWidth="1"/>
    <col min="516" max="516" width="7.85546875" style="47" bestFit="1" customWidth="1"/>
    <col min="517" max="517" width="7.7109375" style="47" bestFit="1" customWidth="1"/>
    <col min="518" max="518" width="9.5703125" style="47" bestFit="1" customWidth="1"/>
    <col min="519" max="520" width="7.85546875" style="47" bestFit="1" customWidth="1"/>
    <col min="521" max="521" width="11.140625" style="47" bestFit="1" customWidth="1"/>
    <col min="522" max="522" width="12.85546875" style="47" customWidth="1"/>
    <col min="523" max="523" width="15.28515625" style="47" bestFit="1" customWidth="1"/>
    <col min="524" max="524" width="15" style="47" bestFit="1" customWidth="1"/>
    <col min="525" max="765" width="5.5703125" style="47"/>
    <col min="766" max="766" width="9.5703125" style="47" bestFit="1" customWidth="1"/>
    <col min="767" max="767" width="37" style="47" bestFit="1" customWidth="1"/>
    <col min="768" max="768" width="9.7109375" style="47" bestFit="1" customWidth="1"/>
    <col min="769" max="770" width="7.85546875" style="47" bestFit="1" customWidth="1"/>
    <col min="771" max="771" width="7.85546875" style="47" customWidth="1"/>
    <col min="772" max="772" width="7.85546875" style="47" bestFit="1" customWidth="1"/>
    <col min="773" max="773" width="7.7109375" style="47" bestFit="1" customWidth="1"/>
    <col min="774" max="774" width="9.5703125" style="47" bestFit="1" customWidth="1"/>
    <col min="775" max="776" width="7.85546875" style="47" bestFit="1" customWidth="1"/>
    <col min="777" max="777" width="11.140625" style="47" bestFit="1" customWidth="1"/>
    <col min="778" max="778" width="12.85546875" style="47" customWidth="1"/>
    <col min="779" max="779" width="15.28515625" style="47" bestFit="1" customWidth="1"/>
    <col min="780" max="780" width="15" style="47" bestFit="1" customWidth="1"/>
    <col min="781" max="1021" width="5.5703125" style="47"/>
    <col min="1022" max="1022" width="9.5703125" style="47" bestFit="1" customWidth="1"/>
    <col min="1023" max="1023" width="37" style="47" bestFit="1" customWidth="1"/>
    <col min="1024" max="1024" width="9.7109375" style="47" bestFit="1" customWidth="1"/>
    <col min="1025" max="1026" width="7.85546875" style="47" bestFit="1" customWidth="1"/>
    <col min="1027" max="1027" width="7.85546875" style="47" customWidth="1"/>
    <col min="1028" max="1028" width="7.85546875" style="47" bestFit="1" customWidth="1"/>
    <col min="1029" max="1029" width="7.7109375" style="47" bestFit="1" customWidth="1"/>
    <col min="1030" max="1030" width="9.5703125" style="47" bestFit="1" customWidth="1"/>
    <col min="1031" max="1032" width="7.85546875" style="47" bestFit="1" customWidth="1"/>
    <col min="1033" max="1033" width="11.140625" style="47" bestFit="1" customWidth="1"/>
    <col min="1034" max="1034" width="12.85546875" style="47" customWidth="1"/>
    <col min="1035" max="1035" width="15.28515625" style="47" bestFit="1" customWidth="1"/>
    <col min="1036" max="1036" width="15" style="47" bestFit="1" customWidth="1"/>
    <col min="1037" max="1277" width="5.5703125" style="47"/>
    <col min="1278" max="1278" width="9.5703125" style="47" bestFit="1" customWidth="1"/>
    <col min="1279" max="1279" width="37" style="47" bestFit="1" customWidth="1"/>
    <col min="1280" max="1280" width="9.7109375" style="47" bestFit="1" customWidth="1"/>
    <col min="1281" max="1282" width="7.85546875" style="47" bestFit="1" customWidth="1"/>
    <col min="1283" max="1283" width="7.85546875" style="47" customWidth="1"/>
    <col min="1284" max="1284" width="7.85546875" style="47" bestFit="1" customWidth="1"/>
    <col min="1285" max="1285" width="7.7109375" style="47" bestFit="1" customWidth="1"/>
    <col min="1286" max="1286" width="9.5703125" style="47" bestFit="1" customWidth="1"/>
    <col min="1287" max="1288" width="7.85546875" style="47" bestFit="1" customWidth="1"/>
    <col min="1289" max="1289" width="11.140625" style="47" bestFit="1" customWidth="1"/>
    <col min="1290" max="1290" width="12.85546875" style="47" customWidth="1"/>
    <col min="1291" max="1291" width="15.28515625" style="47" bestFit="1" customWidth="1"/>
    <col min="1292" max="1292" width="15" style="47" bestFit="1" customWidth="1"/>
    <col min="1293" max="1533" width="5.5703125" style="47"/>
    <col min="1534" max="1534" width="9.5703125" style="47" bestFit="1" customWidth="1"/>
    <col min="1535" max="1535" width="37" style="47" bestFit="1" customWidth="1"/>
    <col min="1536" max="1536" width="9.7109375" style="47" bestFit="1" customWidth="1"/>
    <col min="1537" max="1538" width="7.85546875" style="47" bestFit="1" customWidth="1"/>
    <col min="1539" max="1539" width="7.85546875" style="47" customWidth="1"/>
    <col min="1540" max="1540" width="7.85546875" style="47" bestFit="1" customWidth="1"/>
    <col min="1541" max="1541" width="7.7109375" style="47" bestFit="1" customWidth="1"/>
    <col min="1542" max="1542" width="9.5703125" style="47" bestFit="1" customWidth="1"/>
    <col min="1543" max="1544" width="7.85546875" style="47" bestFit="1" customWidth="1"/>
    <col min="1545" max="1545" width="11.140625" style="47" bestFit="1" customWidth="1"/>
    <col min="1546" max="1546" width="12.85546875" style="47" customWidth="1"/>
    <col min="1547" max="1547" width="15.28515625" style="47" bestFit="1" customWidth="1"/>
    <col min="1548" max="1548" width="15" style="47" bestFit="1" customWidth="1"/>
    <col min="1549" max="1789" width="5.5703125" style="47"/>
    <col min="1790" max="1790" width="9.5703125" style="47" bestFit="1" customWidth="1"/>
    <col min="1791" max="1791" width="37" style="47" bestFit="1" customWidth="1"/>
    <col min="1792" max="1792" width="9.7109375" style="47" bestFit="1" customWidth="1"/>
    <col min="1793" max="1794" width="7.85546875" style="47" bestFit="1" customWidth="1"/>
    <col min="1795" max="1795" width="7.85546875" style="47" customWidth="1"/>
    <col min="1796" max="1796" width="7.85546875" style="47" bestFit="1" customWidth="1"/>
    <col min="1797" max="1797" width="7.7109375" style="47" bestFit="1" customWidth="1"/>
    <col min="1798" max="1798" width="9.5703125" style="47" bestFit="1" customWidth="1"/>
    <col min="1799" max="1800" width="7.85546875" style="47" bestFit="1" customWidth="1"/>
    <col min="1801" max="1801" width="11.140625" style="47" bestFit="1" customWidth="1"/>
    <col min="1802" max="1802" width="12.85546875" style="47" customWidth="1"/>
    <col min="1803" max="1803" width="15.28515625" style="47" bestFit="1" customWidth="1"/>
    <col min="1804" max="1804" width="15" style="47" bestFit="1" customWidth="1"/>
    <col min="1805" max="2045" width="5.5703125" style="47"/>
    <col min="2046" max="2046" width="9.5703125" style="47" bestFit="1" customWidth="1"/>
    <col min="2047" max="2047" width="37" style="47" bestFit="1" customWidth="1"/>
    <col min="2048" max="2048" width="9.7109375" style="47" bestFit="1" customWidth="1"/>
    <col min="2049" max="2050" width="7.85546875" style="47" bestFit="1" customWidth="1"/>
    <col min="2051" max="2051" width="7.85546875" style="47" customWidth="1"/>
    <col min="2052" max="2052" width="7.85546875" style="47" bestFit="1" customWidth="1"/>
    <col min="2053" max="2053" width="7.7109375" style="47" bestFit="1" customWidth="1"/>
    <col min="2054" max="2054" width="9.5703125" style="47" bestFit="1" customWidth="1"/>
    <col min="2055" max="2056" width="7.85546875" style="47" bestFit="1" customWidth="1"/>
    <col min="2057" max="2057" width="11.140625" style="47" bestFit="1" customWidth="1"/>
    <col min="2058" max="2058" width="12.85546875" style="47" customWidth="1"/>
    <col min="2059" max="2059" width="15.28515625" style="47" bestFit="1" customWidth="1"/>
    <col min="2060" max="2060" width="15" style="47" bestFit="1" customWidth="1"/>
    <col min="2061" max="2301" width="5.5703125" style="47"/>
    <col min="2302" max="2302" width="9.5703125" style="47" bestFit="1" customWidth="1"/>
    <col min="2303" max="2303" width="37" style="47" bestFit="1" customWidth="1"/>
    <col min="2304" max="2304" width="9.7109375" style="47" bestFit="1" customWidth="1"/>
    <col min="2305" max="2306" width="7.85546875" style="47" bestFit="1" customWidth="1"/>
    <col min="2307" max="2307" width="7.85546875" style="47" customWidth="1"/>
    <col min="2308" max="2308" width="7.85546875" style="47" bestFit="1" customWidth="1"/>
    <col min="2309" max="2309" width="7.7109375" style="47" bestFit="1" customWidth="1"/>
    <col min="2310" max="2310" width="9.5703125" style="47" bestFit="1" customWidth="1"/>
    <col min="2311" max="2312" width="7.85546875" style="47" bestFit="1" customWidth="1"/>
    <col min="2313" max="2313" width="11.140625" style="47" bestFit="1" customWidth="1"/>
    <col min="2314" max="2314" width="12.85546875" style="47" customWidth="1"/>
    <col min="2315" max="2315" width="15.28515625" style="47" bestFit="1" customWidth="1"/>
    <col min="2316" max="2316" width="15" style="47" bestFit="1" customWidth="1"/>
    <col min="2317" max="2557" width="5.5703125" style="47"/>
    <col min="2558" max="2558" width="9.5703125" style="47" bestFit="1" customWidth="1"/>
    <col min="2559" max="2559" width="37" style="47" bestFit="1" customWidth="1"/>
    <col min="2560" max="2560" width="9.7109375" style="47" bestFit="1" customWidth="1"/>
    <col min="2561" max="2562" width="7.85546875" style="47" bestFit="1" customWidth="1"/>
    <col min="2563" max="2563" width="7.85546875" style="47" customWidth="1"/>
    <col min="2564" max="2564" width="7.85546875" style="47" bestFit="1" customWidth="1"/>
    <col min="2565" max="2565" width="7.7109375" style="47" bestFit="1" customWidth="1"/>
    <col min="2566" max="2566" width="9.5703125" style="47" bestFit="1" customWidth="1"/>
    <col min="2567" max="2568" width="7.85546875" style="47" bestFit="1" customWidth="1"/>
    <col min="2569" max="2569" width="11.140625" style="47" bestFit="1" customWidth="1"/>
    <col min="2570" max="2570" width="12.85546875" style="47" customWidth="1"/>
    <col min="2571" max="2571" width="15.28515625" style="47" bestFit="1" customWidth="1"/>
    <col min="2572" max="2572" width="15" style="47" bestFit="1" customWidth="1"/>
    <col min="2573" max="2813" width="5.5703125" style="47"/>
    <col min="2814" max="2814" width="9.5703125" style="47" bestFit="1" customWidth="1"/>
    <col min="2815" max="2815" width="37" style="47" bestFit="1" customWidth="1"/>
    <col min="2816" max="2816" width="9.7109375" style="47" bestFit="1" customWidth="1"/>
    <col min="2817" max="2818" width="7.85546875" style="47" bestFit="1" customWidth="1"/>
    <col min="2819" max="2819" width="7.85546875" style="47" customWidth="1"/>
    <col min="2820" max="2820" width="7.85546875" style="47" bestFit="1" customWidth="1"/>
    <col min="2821" max="2821" width="7.7109375" style="47" bestFit="1" customWidth="1"/>
    <col min="2822" max="2822" width="9.5703125" style="47" bestFit="1" customWidth="1"/>
    <col min="2823" max="2824" width="7.85546875" style="47" bestFit="1" customWidth="1"/>
    <col min="2825" max="2825" width="11.140625" style="47" bestFit="1" customWidth="1"/>
    <col min="2826" max="2826" width="12.85546875" style="47" customWidth="1"/>
    <col min="2827" max="2827" width="15.28515625" style="47" bestFit="1" customWidth="1"/>
    <col min="2828" max="2828" width="15" style="47" bestFit="1" customWidth="1"/>
    <col min="2829" max="3069" width="5.5703125" style="47"/>
    <col min="3070" max="3070" width="9.5703125" style="47" bestFit="1" customWidth="1"/>
    <col min="3071" max="3071" width="37" style="47" bestFit="1" customWidth="1"/>
    <col min="3072" max="3072" width="9.7109375" style="47" bestFit="1" customWidth="1"/>
    <col min="3073" max="3074" width="7.85546875" style="47" bestFit="1" customWidth="1"/>
    <col min="3075" max="3075" width="7.85546875" style="47" customWidth="1"/>
    <col min="3076" max="3076" width="7.85546875" style="47" bestFit="1" customWidth="1"/>
    <col min="3077" max="3077" width="7.7109375" style="47" bestFit="1" customWidth="1"/>
    <col min="3078" max="3078" width="9.5703125" style="47" bestFit="1" customWidth="1"/>
    <col min="3079" max="3080" width="7.85546875" style="47" bestFit="1" customWidth="1"/>
    <col min="3081" max="3081" width="11.140625" style="47" bestFit="1" customWidth="1"/>
    <col min="3082" max="3082" width="12.85546875" style="47" customWidth="1"/>
    <col min="3083" max="3083" width="15.28515625" style="47" bestFit="1" customWidth="1"/>
    <col min="3084" max="3084" width="15" style="47" bestFit="1" customWidth="1"/>
    <col min="3085" max="3325" width="5.5703125" style="47"/>
    <col min="3326" max="3326" width="9.5703125" style="47" bestFit="1" customWidth="1"/>
    <col min="3327" max="3327" width="37" style="47" bestFit="1" customWidth="1"/>
    <col min="3328" max="3328" width="9.7109375" style="47" bestFit="1" customWidth="1"/>
    <col min="3329" max="3330" width="7.85546875" style="47" bestFit="1" customWidth="1"/>
    <col min="3331" max="3331" width="7.85546875" style="47" customWidth="1"/>
    <col min="3332" max="3332" width="7.85546875" style="47" bestFit="1" customWidth="1"/>
    <col min="3333" max="3333" width="7.7109375" style="47" bestFit="1" customWidth="1"/>
    <col min="3334" max="3334" width="9.5703125" style="47" bestFit="1" customWidth="1"/>
    <col min="3335" max="3336" width="7.85546875" style="47" bestFit="1" customWidth="1"/>
    <col min="3337" max="3337" width="11.140625" style="47" bestFit="1" customWidth="1"/>
    <col min="3338" max="3338" width="12.85546875" style="47" customWidth="1"/>
    <col min="3339" max="3339" width="15.28515625" style="47" bestFit="1" customWidth="1"/>
    <col min="3340" max="3340" width="15" style="47" bestFit="1" customWidth="1"/>
    <col min="3341" max="3581" width="5.5703125" style="47"/>
    <col min="3582" max="3582" width="9.5703125" style="47" bestFit="1" customWidth="1"/>
    <col min="3583" max="3583" width="37" style="47" bestFit="1" customWidth="1"/>
    <col min="3584" max="3584" width="9.7109375" style="47" bestFit="1" customWidth="1"/>
    <col min="3585" max="3586" width="7.85546875" style="47" bestFit="1" customWidth="1"/>
    <col min="3587" max="3587" width="7.85546875" style="47" customWidth="1"/>
    <col min="3588" max="3588" width="7.85546875" style="47" bestFit="1" customWidth="1"/>
    <col min="3589" max="3589" width="7.7109375" style="47" bestFit="1" customWidth="1"/>
    <col min="3590" max="3590" width="9.5703125" style="47" bestFit="1" customWidth="1"/>
    <col min="3591" max="3592" width="7.85546875" style="47" bestFit="1" customWidth="1"/>
    <col min="3593" max="3593" width="11.140625" style="47" bestFit="1" customWidth="1"/>
    <col min="3594" max="3594" width="12.85546875" style="47" customWidth="1"/>
    <col min="3595" max="3595" width="15.28515625" style="47" bestFit="1" customWidth="1"/>
    <col min="3596" max="3596" width="15" style="47" bestFit="1" customWidth="1"/>
    <col min="3597" max="3837" width="5.5703125" style="47"/>
    <col min="3838" max="3838" width="9.5703125" style="47" bestFit="1" customWidth="1"/>
    <col min="3839" max="3839" width="37" style="47" bestFit="1" customWidth="1"/>
    <col min="3840" max="3840" width="9.7109375" style="47" bestFit="1" customWidth="1"/>
    <col min="3841" max="3842" width="7.85546875" style="47" bestFit="1" customWidth="1"/>
    <col min="3843" max="3843" width="7.85546875" style="47" customWidth="1"/>
    <col min="3844" max="3844" width="7.85546875" style="47" bestFit="1" customWidth="1"/>
    <col min="3845" max="3845" width="7.7109375" style="47" bestFit="1" customWidth="1"/>
    <col min="3846" max="3846" width="9.5703125" style="47" bestFit="1" customWidth="1"/>
    <col min="3847" max="3848" width="7.85546875" style="47" bestFit="1" customWidth="1"/>
    <col min="3849" max="3849" width="11.140625" style="47" bestFit="1" customWidth="1"/>
    <col min="3850" max="3850" width="12.85546875" style="47" customWidth="1"/>
    <col min="3851" max="3851" width="15.28515625" style="47" bestFit="1" customWidth="1"/>
    <col min="3852" max="3852" width="15" style="47" bestFit="1" customWidth="1"/>
    <col min="3853" max="4093" width="5.5703125" style="47"/>
    <col min="4094" max="4094" width="9.5703125" style="47" bestFit="1" customWidth="1"/>
    <col min="4095" max="4095" width="37" style="47" bestFit="1" customWidth="1"/>
    <col min="4096" max="4096" width="9.7109375" style="47" bestFit="1" customWidth="1"/>
    <col min="4097" max="4098" width="7.85546875" style="47" bestFit="1" customWidth="1"/>
    <col min="4099" max="4099" width="7.85546875" style="47" customWidth="1"/>
    <col min="4100" max="4100" width="7.85546875" style="47" bestFit="1" customWidth="1"/>
    <col min="4101" max="4101" width="7.7109375" style="47" bestFit="1" customWidth="1"/>
    <col min="4102" max="4102" width="9.5703125" style="47" bestFit="1" customWidth="1"/>
    <col min="4103" max="4104" width="7.85546875" style="47" bestFit="1" customWidth="1"/>
    <col min="4105" max="4105" width="11.140625" style="47" bestFit="1" customWidth="1"/>
    <col min="4106" max="4106" width="12.85546875" style="47" customWidth="1"/>
    <col min="4107" max="4107" width="15.28515625" style="47" bestFit="1" customWidth="1"/>
    <col min="4108" max="4108" width="15" style="47" bestFit="1" customWidth="1"/>
    <col min="4109" max="4349" width="5.5703125" style="47"/>
    <col min="4350" max="4350" width="9.5703125" style="47" bestFit="1" customWidth="1"/>
    <col min="4351" max="4351" width="37" style="47" bestFit="1" customWidth="1"/>
    <col min="4352" max="4352" width="9.7109375" style="47" bestFit="1" customWidth="1"/>
    <col min="4353" max="4354" width="7.85546875" style="47" bestFit="1" customWidth="1"/>
    <col min="4355" max="4355" width="7.85546875" style="47" customWidth="1"/>
    <col min="4356" max="4356" width="7.85546875" style="47" bestFit="1" customWidth="1"/>
    <col min="4357" max="4357" width="7.7109375" style="47" bestFit="1" customWidth="1"/>
    <col min="4358" max="4358" width="9.5703125" style="47" bestFit="1" customWidth="1"/>
    <col min="4359" max="4360" width="7.85546875" style="47" bestFit="1" customWidth="1"/>
    <col min="4361" max="4361" width="11.140625" style="47" bestFit="1" customWidth="1"/>
    <col min="4362" max="4362" width="12.85546875" style="47" customWidth="1"/>
    <col min="4363" max="4363" width="15.28515625" style="47" bestFit="1" customWidth="1"/>
    <col min="4364" max="4364" width="15" style="47" bestFit="1" customWidth="1"/>
    <col min="4365" max="4605" width="5.5703125" style="47"/>
    <col min="4606" max="4606" width="9.5703125" style="47" bestFit="1" customWidth="1"/>
    <col min="4607" max="4607" width="37" style="47" bestFit="1" customWidth="1"/>
    <col min="4608" max="4608" width="9.7109375" style="47" bestFit="1" customWidth="1"/>
    <col min="4609" max="4610" width="7.85546875" style="47" bestFit="1" customWidth="1"/>
    <col min="4611" max="4611" width="7.85546875" style="47" customWidth="1"/>
    <col min="4612" max="4612" width="7.85546875" style="47" bestFit="1" customWidth="1"/>
    <col min="4613" max="4613" width="7.7109375" style="47" bestFit="1" customWidth="1"/>
    <col min="4614" max="4614" width="9.5703125" style="47" bestFit="1" customWidth="1"/>
    <col min="4615" max="4616" width="7.85546875" style="47" bestFit="1" customWidth="1"/>
    <col min="4617" max="4617" width="11.140625" style="47" bestFit="1" customWidth="1"/>
    <col min="4618" max="4618" width="12.85546875" style="47" customWidth="1"/>
    <col min="4619" max="4619" width="15.28515625" style="47" bestFit="1" customWidth="1"/>
    <col min="4620" max="4620" width="15" style="47" bestFit="1" customWidth="1"/>
    <col min="4621" max="4861" width="5.5703125" style="47"/>
    <col min="4862" max="4862" width="9.5703125" style="47" bestFit="1" customWidth="1"/>
    <col min="4863" max="4863" width="37" style="47" bestFit="1" customWidth="1"/>
    <col min="4864" max="4864" width="9.7109375" style="47" bestFit="1" customWidth="1"/>
    <col min="4865" max="4866" width="7.85546875" style="47" bestFit="1" customWidth="1"/>
    <col min="4867" max="4867" width="7.85546875" style="47" customWidth="1"/>
    <col min="4868" max="4868" width="7.85546875" style="47" bestFit="1" customWidth="1"/>
    <col min="4869" max="4869" width="7.7109375" style="47" bestFit="1" customWidth="1"/>
    <col min="4870" max="4870" width="9.5703125" style="47" bestFit="1" customWidth="1"/>
    <col min="4871" max="4872" width="7.85546875" style="47" bestFit="1" customWidth="1"/>
    <col min="4873" max="4873" width="11.140625" style="47" bestFit="1" customWidth="1"/>
    <col min="4874" max="4874" width="12.85546875" style="47" customWidth="1"/>
    <col min="4875" max="4875" width="15.28515625" style="47" bestFit="1" customWidth="1"/>
    <col min="4876" max="4876" width="15" style="47" bestFit="1" customWidth="1"/>
    <col min="4877" max="5117" width="5.5703125" style="47"/>
    <col min="5118" max="5118" width="9.5703125" style="47" bestFit="1" customWidth="1"/>
    <col min="5119" max="5119" width="37" style="47" bestFit="1" customWidth="1"/>
    <col min="5120" max="5120" width="9.7109375" style="47" bestFit="1" customWidth="1"/>
    <col min="5121" max="5122" width="7.85546875" style="47" bestFit="1" customWidth="1"/>
    <col min="5123" max="5123" width="7.85546875" style="47" customWidth="1"/>
    <col min="5124" max="5124" width="7.85546875" style="47" bestFit="1" customWidth="1"/>
    <col min="5125" max="5125" width="7.7109375" style="47" bestFit="1" customWidth="1"/>
    <col min="5126" max="5126" width="9.5703125" style="47" bestFit="1" customWidth="1"/>
    <col min="5127" max="5128" width="7.85546875" style="47" bestFit="1" customWidth="1"/>
    <col min="5129" max="5129" width="11.140625" style="47" bestFit="1" customWidth="1"/>
    <col min="5130" max="5130" width="12.85546875" style="47" customWidth="1"/>
    <col min="5131" max="5131" width="15.28515625" style="47" bestFit="1" customWidth="1"/>
    <col min="5132" max="5132" width="15" style="47" bestFit="1" customWidth="1"/>
    <col min="5133" max="5373" width="5.5703125" style="47"/>
    <col min="5374" max="5374" width="9.5703125" style="47" bestFit="1" customWidth="1"/>
    <col min="5375" max="5375" width="37" style="47" bestFit="1" customWidth="1"/>
    <col min="5376" max="5376" width="9.7109375" style="47" bestFit="1" customWidth="1"/>
    <col min="5377" max="5378" width="7.85546875" style="47" bestFit="1" customWidth="1"/>
    <col min="5379" max="5379" width="7.85546875" style="47" customWidth="1"/>
    <col min="5380" max="5380" width="7.85546875" style="47" bestFit="1" customWidth="1"/>
    <col min="5381" max="5381" width="7.7109375" style="47" bestFit="1" customWidth="1"/>
    <col min="5382" max="5382" width="9.5703125" style="47" bestFit="1" customWidth="1"/>
    <col min="5383" max="5384" width="7.85546875" style="47" bestFit="1" customWidth="1"/>
    <col min="5385" max="5385" width="11.140625" style="47" bestFit="1" customWidth="1"/>
    <col min="5386" max="5386" width="12.85546875" style="47" customWidth="1"/>
    <col min="5387" max="5387" width="15.28515625" style="47" bestFit="1" customWidth="1"/>
    <col min="5388" max="5388" width="15" style="47" bestFit="1" customWidth="1"/>
    <col min="5389" max="5629" width="5.5703125" style="47"/>
    <col min="5630" max="5630" width="9.5703125" style="47" bestFit="1" customWidth="1"/>
    <col min="5631" max="5631" width="37" style="47" bestFit="1" customWidth="1"/>
    <col min="5632" max="5632" width="9.7109375" style="47" bestFit="1" customWidth="1"/>
    <col min="5633" max="5634" width="7.85546875" style="47" bestFit="1" customWidth="1"/>
    <col min="5635" max="5635" width="7.85546875" style="47" customWidth="1"/>
    <col min="5636" max="5636" width="7.85546875" style="47" bestFit="1" customWidth="1"/>
    <col min="5637" max="5637" width="7.7109375" style="47" bestFit="1" customWidth="1"/>
    <col min="5638" max="5638" width="9.5703125" style="47" bestFit="1" customWidth="1"/>
    <col min="5639" max="5640" width="7.85546875" style="47" bestFit="1" customWidth="1"/>
    <col min="5641" max="5641" width="11.140625" style="47" bestFit="1" customWidth="1"/>
    <col min="5642" max="5642" width="12.85546875" style="47" customWidth="1"/>
    <col min="5643" max="5643" width="15.28515625" style="47" bestFit="1" customWidth="1"/>
    <col min="5644" max="5644" width="15" style="47" bestFit="1" customWidth="1"/>
    <col min="5645" max="5885" width="5.5703125" style="47"/>
    <col min="5886" max="5886" width="9.5703125" style="47" bestFit="1" customWidth="1"/>
    <col min="5887" max="5887" width="37" style="47" bestFit="1" customWidth="1"/>
    <col min="5888" max="5888" width="9.7109375" style="47" bestFit="1" customWidth="1"/>
    <col min="5889" max="5890" width="7.85546875" style="47" bestFit="1" customWidth="1"/>
    <col min="5891" max="5891" width="7.85546875" style="47" customWidth="1"/>
    <col min="5892" max="5892" width="7.85546875" style="47" bestFit="1" customWidth="1"/>
    <col min="5893" max="5893" width="7.7109375" style="47" bestFit="1" customWidth="1"/>
    <col min="5894" max="5894" width="9.5703125" style="47" bestFit="1" customWidth="1"/>
    <col min="5895" max="5896" width="7.85546875" style="47" bestFit="1" customWidth="1"/>
    <col min="5897" max="5897" width="11.140625" style="47" bestFit="1" customWidth="1"/>
    <col min="5898" max="5898" width="12.85546875" style="47" customWidth="1"/>
    <col min="5899" max="5899" width="15.28515625" style="47" bestFit="1" customWidth="1"/>
    <col min="5900" max="5900" width="15" style="47" bestFit="1" customWidth="1"/>
    <col min="5901" max="6141" width="5.5703125" style="47"/>
    <col min="6142" max="6142" width="9.5703125" style="47" bestFit="1" customWidth="1"/>
    <col min="6143" max="6143" width="37" style="47" bestFit="1" customWidth="1"/>
    <col min="6144" max="6144" width="9.7109375" style="47" bestFit="1" customWidth="1"/>
    <col min="6145" max="6146" width="7.85546875" style="47" bestFit="1" customWidth="1"/>
    <col min="6147" max="6147" width="7.85546875" style="47" customWidth="1"/>
    <col min="6148" max="6148" width="7.85546875" style="47" bestFit="1" customWidth="1"/>
    <col min="6149" max="6149" width="7.7109375" style="47" bestFit="1" customWidth="1"/>
    <col min="6150" max="6150" width="9.5703125" style="47" bestFit="1" customWidth="1"/>
    <col min="6151" max="6152" width="7.85546875" style="47" bestFit="1" customWidth="1"/>
    <col min="6153" max="6153" width="11.140625" style="47" bestFit="1" customWidth="1"/>
    <col min="6154" max="6154" width="12.85546875" style="47" customWidth="1"/>
    <col min="6155" max="6155" width="15.28515625" style="47" bestFit="1" customWidth="1"/>
    <col min="6156" max="6156" width="15" style="47" bestFit="1" customWidth="1"/>
    <col min="6157" max="6397" width="5.5703125" style="47"/>
    <col min="6398" max="6398" width="9.5703125" style="47" bestFit="1" customWidth="1"/>
    <col min="6399" max="6399" width="37" style="47" bestFit="1" customWidth="1"/>
    <col min="6400" max="6400" width="9.7109375" style="47" bestFit="1" customWidth="1"/>
    <col min="6401" max="6402" width="7.85546875" style="47" bestFit="1" customWidth="1"/>
    <col min="6403" max="6403" width="7.85546875" style="47" customWidth="1"/>
    <col min="6404" max="6404" width="7.85546875" style="47" bestFit="1" customWidth="1"/>
    <col min="6405" max="6405" width="7.7109375" style="47" bestFit="1" customWidth="1"/>
    <col min="6406" max="6406" width="9.5703125" style="47" bestFit="1" customWidth="1"/>
    <col min="6407" max="6408" width="7.85546875" style="47" bestFit="1" customWidth="1"/>
    <col min="6409" max="6409" width="11.140625" style="47" bestFit="1" customWidth="1"/>
    <col min="6410" max="6410" width="12.85546875" style="47" customWidth="1"/>
    <col min="6411" max="6411" width="15.28515625" style="47" bestFit="1" customWidth="1"/>
    <col min="6412" max="6412" width="15" style="47" bestFit="1" customWidth="1"/>
    <col min="6413" max="6653" width="5.5703125" style="47"/>
    <col min="6654" max="6654" width="9.5703125" style="47" bestFit="1" customWidth="1"/>
    <col min="6655" max="6655" width="37" style="47" bestFit="1" customWidth="1"/>
    <col min="6656" max="6656" width="9.7109375" style="47" bestFit="1" customWidth="1"/>
    <col min="6657" max="6658" width="7.85546875" style="47" bestFit="1" customWidth="1"/>
    <col min="6659" max="6659" width="7.85546875" style="47" customWidth="1"/>
    <col min="6660" max="6660" width="7.85546875" style="47" bestFit="1" customWidth="1"/>
    <col min="6661" max="6661" width="7.7109375" style="47" bestFit="1" customWidth="1"/>
    <col min="6662" max="6662" width="9.5703125" style="47" bestFit="1" customWidth="1"/>
    <col min="6663" max="6664" width="7.85546875" style="47" bestFit="1" customWidth="1"/>
    <col min="6665" max="6665" width="11.140625" style="47" bestFit="1" customWidth="1"/>
    <col min="6666" max="6666" width="12.85546875" style="47" customWidth="1"/>
    <col min="6667" max="6667" width="15.28515625" style="47" bestFit="1" customWidth="1"/>
    <col min="6668" max="6668" width="15" style="47" bestFit="1" customWidth="1"/>
    <col min="6669" max="6909" width="5.5703125" style="47"/>
    <col min="6910" max="6910" width="9.5703125" style="47" bestFit="1" customWidth="1"/>
    <col min="6911" max="6911" width="37" style="47" bestFit="1" customWidth="1"/>
    <col min="6912" max="6912" width="9.7109375" style="47" bestFit="1" customWidth="1"/>
    <col min="6913" max="6914" width="7.85546875" style="47" bestFit="1" customWidth="1"/>
    <col min="6915" max="6915" width="7.85546875" style="47" customWidth="1"/>
    <col min="6916" max="6916" width="7.85546875" style="47" bestFit="1" customWidth="1"/>
    <col min="6917" max="6917" width="7.7109375" style="47" bestFit="1" customWidth="1"/>
    <col min="6918" max="6918" width="9.5703125" style="47" bestFit="1" customWidth="1"/>
    <col min="6919" max="6920" width="7.85546875" style="47" bestFit="1" customWidth="1"/>
    <col min="6921" max="6921" width="11.140625" style="47" bestFit="1" customWidth="1"/>
    <col min="6922" max="6922" width="12.85546875" style="47" customWidth="1"/>
    <col min="6923" max="6923" width="15.28515625" style="47" bestFit="1" customWidth="1"/>
    <col min="6924" max="6924" width="15" style="47" bestFit="1" customWidth="1"/>
    <col min="6925" max="7165" width="5.5703125" style="47"/>
    <col min="7166" max="7166" width="9.5703125" style="47" bestFit="1" customWidth="1"/>
    <col min="7167" max="7167" width="37" style="47" bestFit="1" customWidth="1"/>
    <col min="7168" max="7168" width="9.7109375" style="47" bestFit="1" customWidth="1"/>
    <col min="7169" max="7170" width="7.85546875" style="47" bestFit="1" customWidth="1"/>
    <col min="7171" max="7171" width="7.85546875" style="47" customWidth="1"/>
    <col min="7172" max="7172" width="7.85546875" style="47" bestFit="1" customWidth="1"/>
    <col min="7173" max="7173" width="7.7109375" style="47" bestFit="1" customWidth="1"/>
    <col min="7174" max="7174" width="9.5703125" style="47" bestFit="1" customWidth="1"/>
    <col min="7175" max="7176" width="7.85546875" style="47" bestFit="1" customWidth="1"/>
    <col min="7177" max="7177" width="11.140625" style="47" bestFit="1" customWidth="1"/>
    <col min="7178" max="7178" width="12.85546875" style="47" customWidth="1"/>
    <col min="7179" max="7179" width="15.28515625" style="47" bestFit="1" customWidth="1"/>
    <col min="7180" max="7180" width="15" style="47" bestFit="1" customWidth="1"/>
    <col min="7181" max="7421" width="5.5703125" style="47"/>
    <col min="7422" max="7422" width="9.5703125" style="47" bestFit="1" customWidth="1"/>
    <col min="7423" max="7423" width="37" style="47" bestFit="1" customWidth="1"/>
    <col min="7424" max="7424" width="9.7109375" style="47" bestFit="1" customWidth="1"/>
    <col min="7425" max="7426" width="7.85546875" style="47" bestFit="1" customWidth="1"/>
    <col min="7427" max="7427" width="7.85546875" style="47" customWidth="1"/>
    <col min="7428" max="7428" width="7.85546875" style="47" bestFit="1" customWidth="1"/>
    <col min="7429" max="7429" width="7.7109375" style="47" bestFit="1" customWidth="1"/>
    <col min="7430" max="7430" width="9.5703125" style="47" bestFit="1" customWidth="1"/>
    <col min="7431" max="7432" width="7.85546875" style="47" bestFit="1" customWidth="1"/>
    <col min="7433" max="7433" width="11.140625" style="47" bestFit="1" customWidth="1"/>
    <col min="7434" max="7434" width="12.85546875" style="47" customWidth="1"/>
    <col min="7435" max="7435" width="15.28515625" style="47" bestFit="1" customWidth="1"/>
    <col min="7436" max="7436" width="15" style="47" bestFit="1" customWidth="1"/>
    <col min="7437" max="7677" width="5.5703125" style="47"/>
    <col min="7678" max="7678" width="9.5703125" style="47" bestFit="1" customWidth="1"/>
    <col min="7679" max="7679" width="37" style="47" bestFit="1" customWidth="1"/>
    <col min="7680" max="7680" width="9.7109375" style="47" bestFit="1" customWidth="1"/>
    <col min="7681" max="7682" width="7.85546875" style="47" bestFit="1" customWidth="1"/>
    <col min="7683" max="7683" width="7.85546875" style="47" customWidth="1"/>
    <col min="7684" max="7684" width="7.85546875" style="47" bestFit="1" customWidth="1"/>
    <col min="7685" max="7685" width="7.7109375" style="47" bestFit="1" customWidth="1"/>
    <col min="7686" max="7686" width="9.5703125" style="47" bestFit="1" customWidth="1"/>
    <col min="7687" max="7688" width="7.85546875" style="47" bestFit="1" customWidth="1"/>
    <col min="7689" max="7689" width="11.140625" style="47" bestFit="1" customWidth="1"/>
    <col min="7690" max="7690" width="12.85546875" style="47" customWidth="1"/>
    <col min="7691" max="7691" width="15.28515625" style="47" bestFit="1" customWidth="1"/>
    <col min="7692" max="7692" width="15" style="47" bestFit="1" customWidth="1"/>
    <col min="7693" max="7933" width="5.5703125" style="47"/>
    <col min="7934" max="7934" width="9.5703125" style="47" bestFit="1" customWidth="1"/>
    <col min="7935" max="7935" width="37" style="47" bestFit="1" customWidth="1"/>
    <col min="7936" max="7936" width="9.7109375" style="47" bestFit="1" customWidth="1"/>
    <col min="7937" max="7938" width="7.85546875" style="47" bestFit="1" customWidth="1"/>
    <col min="7939" max="7939" width="7.85546875" style="47" customWidth="1"/>
    <col min="7940" max="7940" width="7.85546875" style="47" bestFit="1" customWidth="1"/>
    <col min="7941" max="7941" width="7.7109375" style="47" bestFit="1" customWidth="1"/>
    <col min="7942" max="7942" width="9.5703125" style="47" bestFit="1" customWidth="1"/>
    <col min="7943" max="7944" width="7.85546875" style="47" bestFit="1" customWidth="1"/>
    <col min="7945" max="7945" width="11.140625" style="47" bestFit="1" customWidth="1"/>
    <col min="7946" max="7946" width="12.85546875" style="47" customWidth="1"/>
    <col min="7947" max="7947" width="15.28515625" style="47" bestFit="1" customWidth="1"/>
    <col min="7948" max="7948" width="15" style="47" bestFit="1" customWidth="1"/>
    <col min="7949" max="8189" width="5.5703125" style="47"/>
    <col min="8190" max="8190" width="9.5703125" style="47" bestFit="1" customWidth="1"/>
    <col min="8191" max="8191" width="37" style="47" bestFit="1" customWidth="1"/>
    <col min="8192" max="8192" width="9.7109375" style="47" bestFit="1" customWidth="1"/>
    <col min="8193" max="8194" width="7.85546875" style="47" bestFit="1" customWidth="1"/>
    <col min="8195" max="8195" width="7.85546875" style="47" customWidth="1"/>
    <col min="8196" max="8196" width="7.85546875" style="47" bestFit="1" customWidth="1"/>
    <col min="8197" max="8197" width="7.7109375" style="47" bestFit="1" customWidth="1"/>
    <col min="8198" max="8198" width="9.5703125" style="47" bestFit="1" customWidth="1"/>
    <col min="8199" max="8200" width="7.85546875" style="47" bestFit="1" customWidth="1"/>
    <col min="8201" max="8201" width="11.140625" style="47" bestFit="1" customWidth="1"/>
    <col min="8202" max="8202" width="12.85546875" style="47" customWidth="1"/>
    <col min="8203" max="8203" width="15.28515625" style="47" bestFit="1" customWidth="1"/>
    <col min="8204" max="8204" width="15" style="47" bestFit="1" customWidth="1"/>
    <col min="8205" max="8445" width="5.5703125" style="47"/>
    <col min="8446" max="8446" width="9.5703125" style="47" bestFit="1" customWidth="1"/>
    <col min="8447" max="8447" width="37" style="47" bestFit="1" customWidth="1"/>
    <col min="8448" max="8448" width="9.7109375" style="47" bestFit="1" customWidth="1"/>
    <col min="8449" max="8450" width="7.85546875" style="47" bestFit="1" customWidth="1"/>
    <col min="8451" max="8451" width="7.85546875" style="47" customWidth="1"/>
    <col min="8452" max="8452" width="7.85546875" style="47" bestFit="1" customWidth="1"/>
    <col min="8453" max="8453" width="7.7109375" style="47" bestFit="1" customWidth="1"/>
    <col min="8454" max="8454" width="9.5703125" style="47" bestFit="1" customWidth="1"/>
    <col min="8455" max="8456" width="7.85546875" style="47" bestFit="1" customWidth="1"/>
    <col min="8457" max="8457" width="11.140625" style="47" bestFit="1" customWidth="1"/>
    <col min="8458" max="8458" width="12.85546875" style="47" customWidth="1"/>
    <col min="8459" max="8459" width="15.28515625" style="47" bestFit="1" customWidth="1"/>
    <col min="8460" max="8460" width="15" style="47" bestFit="1" customWidth="1"/>
    <col min="8461" max="8701" width="5.5703125" style="47"/>
    <col min="8702" max="8702" width="9.5703125" style="47" bestFit="1" customWidth="1"/>
    <col min="8703" max="8703" width="37" style="47" bestFit="1" customWidth="1"/>
    <col min="8704" max="8704" width="9.7109375" style="47" bestFit="1" customWidth="1"/>
    <col min="8705" max="8706" width="7.85546875" style="47" bestFit="1" customWidth="1"/>
    <col min="8707" max="8707" width="7.85546875" style="47" customWidth="1"/>
    <col min="8708" max="8708" width="7.85546875" style="47" bestFit="1" customWidth="1"/>
    <col min="8709" max="8709" width="7.7109375" style="47" bestFit="1" customWidth="1"/>
    <col min="8710" max="8710" width="9.5703125" style="47" bestFit="1" customWidth="1"/>
    <col min="8711" max="8712" width="7.85546875" style="47" bestFit="1" customWidth="1"/>
    <col min="8713" max="8713" width="11.140625" style="47" bestFit="1" customWidth="1"/>
    <col min="8714" max="8714" width="12.85546875" style="47" customWidth="1"/>
    <col min="8715" max="8715" width="15.28515625" style="47" bestFit="1" customWidth="1"/>
    <col min="8716" max="8716" width="15" style="47" bestFit="1" customWidth="1"/>
    <col min="8717" max="8957" width="5.5703125" style="47"/>
    <col min="8958" max="8958" width="9.5703125" style="47" bestFit="1" customWidth="1"/>
    <col min="8959" max="8959" width="37" style="47" bestFit="1" customWidth="1"/>
    <col min="8960" max="8960" width="9.7109375" style="47" bestFit="1" customWidth="1"/>
    <col min="8961" max="8962" width="7.85546875" style="47" bestFit="1" customWidth="1"/>
    <col min="8963" max="8963" width="7.85546875" style="47" customWidth="1"/>
    <col min="8964" max="8964" width="7.85546875" style="47" bestFit="1" customWidth="1"/>
    <col min="8965" max="8965" width="7.7109375" style="47" bestFit="1" customWidth="1"/>
    <col min="8966" max="8966" width="9.5703125" style="47" bestFit="1" customWidth="1"/>
    <col min="8967" max="8968" width="7.85546875" style="47" bestFit="1" customWidth="1"/>
    <col min="8969" max="8969" width="11.140625" style="47" bestFit="1" customWidth="1"/>
    <col min="8970" max="8970" width="12.85546875" style="47" customWidth="1"/>
    <col min="8971" max="8971" width="15.28515625" style="47" bestFit="1" customWidth="1"/>
    <col min="8972" max="8972" width="15" style="47" bestFit="1" customWidth="1"/>
    <col min="8973" max="9213" width="5.5703125" style="47"/>
    <col min="9214" max="9214" width="9.5703125" style="47" bestFit="1" customWidth="1"/>
    <col min="9215" max="9215" width="37" style="47" bestFit="1" customWidth="1"/>
    <col min="9216" max="9216" width="9.7109375" style="47" bestFit="1" customWidth="1"/>
    <col min="9217" max="9218" width="7.85546875" style="47" bestFit="1" customWidth="1"/>
    <col min="9219" max="9219" width="7.85546875" style="47" customWidth="1"/>
    <col min="9220" max="9220" width="7.85546875" style="47" bestFit="1" customWidth="1"/>
    <col min="9221" max="9221" width="7.7109375" style="47" bestFit="1" customWidth="1"/>
    <col min="9222" max="9222" width="9.5703125" style="47" bestFit="1" customWidth="1"/>
    <col min="9223" max="9224" width="7.85546875" style="47" bestFit="1" customWidth="1"/>
    <col min="9225" max="9225" width="11.140625" style="47" bestFit="1" customWidth="1"/>
    <col min="9226" max="9226" width="12.85546875" style="47" customWidth="1"/>
    <col min="9227" max="9227" width="15.28515625" style="47" bestFit="1" customWidth="1"/>
    <col min="9228" max="9228" width="15" style="47" bestFit="1" customWidth="1"/>
    <col min="9229" max="9469" width="5.5703125" style="47"/>
    <col min="9470" max="9470" width="9.5703125" style="47" bestFit="1" customWidth="1"/>
    <col min="9471" max="9471" width="37" style="47" bestFit="1" customWidth="1"/>
    <col min="9472" max="9472" width="9.7109375" style="47" bestFit="1" customWidth="1"/>
    <col min="9473" max="9474" width="7.85546875" style="47" bestFit="1" customWidth="1"/>
    <col min="9475" max="9475" width="7.85546875" style="47" customWidth="1"/>
    <col min="9476" max="9476" width="7.85546875" style="47" bestFit="1" customWidth="1"/>
    <col min="9477" max="9477" width="7.7109375" style="47" bestFit="1" customWidth="1"/>
    <col min="9478" max="9478" width="9.5703125" style="47" bestFit="1" customWidth="1"/>
    <col min="9479" max="9480" width="7.85546875" style="47" bestFit="1" customWidth="1"/>
    <col min="9481" max="9481" width="11.140625" style="47" bestFit="1" customWidth="1"/>
    <col min="9482" max="9482" width="12.85546875" style="47" customWidth="1"/>
    <col min="9483" max="9483" width="15.28515625" style="47" bestFit="1" customWidth="1"/>
    <col min="9484" max="9484" width="15" style="47" bestFit="1" customWidth="1"/>
    <col min="9485" max="9725" width="5.5703125" style="47"/>
    <col min="9726" max="9726" width="9.5703125" style="47" bestFit="1" customWidth="1"/>
    <col min="9727" max="9727" width="37" style="47" bestFit="1" customWidth="1"/>
    <col min="9728" max="9728" width="9.7109375" style="47" bestFit="1" customWidth="1"/>
    <col min="9729" max="9730" width="7.85546875" style="47" bestFit="1" customWidth="1"/>
    <col min="9731" max="9731" width="7.85546875" style="47" customWidth="1"/>
    <col min="9732" max="9732" width="7.85546875" style="47" bestFit="1" customWidth="1"/>
    <col min="9733" max="9733" width="7.7109375" style="47" bestFit="1" customWidth="1"/>
    <col min="9734" max="9734" width="9.5703125" style="47" bestFit="1" customWidth="1"/>
    <col min="9735" max="9736" width="7.85546875" style="47" bestFit="1" customWidth="1"/>
    <col min="9737" max="9737" width="11.140625" style="47" bestFit="1" customWidth="1"/>
    <col min="9738" max="9738" width="12.85546875" style="47" customWidth="1"/>
    <col min="9739" max="9739" width="15.28515625" style="47" bestFit="1" customWidth="1"/>
    <col min="9740" max="9740" width="15" style="47" bestFit="1" customWidth="1"/>
    <col min="9741" max="9981" width="5.5703125" style="47"/>
    <col min="9982" max="9982" width="9.5703125" style="47" bestFit="1" customWidth="1"/>
    <col min="9983" max="9983" width="37" style="47" bestFit="1" customWidth="1"/>
    <col min="9984" max="9984" width="9.7109375" style="47" bestFit="1" customWidth="1"/>
    <col min="9985" max="9986" width="7.85546875" style="47" bestFit="1" customWidth="1"/>
    <col min="9987" max="9987" width="7.85546875" style="47" customWidth="1"/>
    <col min="9988" max="9988" width="7.85546875" style="47" bestFit="1" customWidth="1"/>
    <col min="9989" max="9989" width="7.7109375" style="47" bestFit="1" customWidth="1"/>
    <col min="9990" max="9990" width="9.5703125" style="47" bestFit="1" customWidth="1"/>
    <col min="9991" max="9992" width="7.85546875" style="47" bestFit="1" customWidth="1"/>
    <col min="9993" max="9993" width="11.140625" style="47" bestFit="1" customWidth="1"/>
    <col min="9994" max="9994" width="12.85546875" style="47" customWidth="1"/>
    <col min="9995" max="9995" width="15.28515625" style="47" bestFit="1" customWidth="1"/>
    <col min="9996" max="9996" width="15" style="47" bestFit="1" customWidth="1"/>
    <col min="9997" max="10237" width="5.5703125" style="47"/>
    <col min="10238" max="10238" width="9.5703125" style="47" bestFit="1" customWidth="1"/>
    <col min="10239" max="10239" width="37" style="47" bestFit="1" customWidth="1"/>
    <col min="10240" max="10240" width="9.7109375" style="47" bestFit="1" customWidth="1"/>
    <col min="10241" max="10242" width="7.85546875" style="47" bestFit="1" customWidth="1"/>
    <col min="10243" max="10243" width="7.85546875" style="47" customWidth="1"/>
    <col min="10244" max="10244" width="7.85546875" style="47" bestFit="1" customWidth="1"/>
    <col min="10245" max="10245" width="7.7109375" style="47" bestFit="1" customWidth="1"/>
    <col min="10246" max="10246" width="9.5703125" style="47" bestFit="1" customWidth="1"/>
    <col min="10247" max="10248" width="7.85546875" style="47" bestFit="1" customWidth="1"/>
    <col min="10249" max="10249" width="11.140625" style="47" bestFit="1" customWidth="1"/>
    <col min="10250" max="10250" width="12.85546875" style="47" customWidth="1"/>
    <col min="10251" max="10251" width="15.28515625" style="47" bestFit="1" customWidth="1"/>
    <col min="10252" max="10252" width="15" style="47" bestFit="1" customWidth="1"/>
    <col min="10253" max="10493" width="5.5703125" style="47"/>
    <col min="10494" max="10494" width="9.5703125" style="47" bestFit="1" customWidth="1"/>
    <col min="10495" max="10495" width="37" style="47" bestFit="1" customWidth="1"/>
    <col min="10496" max="10496" width="9.7109375" style="47" bestFit="1" customWidth="1"/>
    <col min="10497" max="10498" width="7.85546875" style="47" bestFit="1" customWidth="1"/>
    <col min="10499" max="10499" width="7.85546875" style="47" customWidth="1"/>
    <col min="10500" max="10500" width="7.85546875" style="47" bestFit="1" customWidth="1"/>
    <col min="10501" max="10501" width="7.7109375" style="47" bestFit="1" customWidth="1"/>
    <col min="10502" max="10502" width="9.5703125" style="47" bestFit="1" customWidth="1"/>
    <col min="10503" max="10504" width="7.85546875" style="47" bestFit="1" customWidth="1"/>
    <col min="10505" max="10505" width="11.140625" style="47" bestFit="1" customWidth="1"/>
    <col min="10506" max="10506" width="12.85546875" style="47" customWidth="1"/>
    <col min="10507" max="10507" width="15.28515625" style="47" bestFit="1" customWidth="1"/>
    <col min="10508" max="10508" width="15" style="47" bestFit="1" customWidth="1"/>
    <col min="10509" max="10749" width="5.5703125" style="47"/>
    <col min="10750" max="10750" width="9.5703125" style="47" bestFit="1" customWidth="1"/>
    <col min="10751" max="10751" width="37" style="47" bestFit="1" customWidth="1"/>
    <col min="10752" max="10752" width="9.7109375" style="47" bestFit="1" customWidth="1"/>
    <col min="10753" max="10754" width="7.85546875" style="47" bestFit="1" customWidth="1"/>
    <col min="10755" max="10755" width="7.85546875" style="47" customWidth="1"/>
    <col min="10756" max="10756" width="7.85546875" style="47" bestFit="1" customWidth="1"/>
    <col min="10757" max="10757" width="7.7109375" style="47" bestFit="1" customWidth="1"/>
    <col min="10758" max="10758" width="9.5703125" style="47" bestFit="1" customWidth="1"/>
    <col min="10759" max="10760" width="7.85546875" style="47" bestFit="1" customWidth="1"/>
    <col min="10761" max="10761" width="11.140625" style="47" bestFit="1" customWidth="1"/>
    <col min="10762" max="10762" width="12.85546875" style="47" customWidth="1"/>
    <col min="10763" max="10763" width="15.28515625" style="47" bestFit="1" customWidth="1"/>
    <col min="10764" max="10764" width="15" style="47" bestFit="1" customWidth="1"/>
    <col min="10765" max="11005" width="5.5703125" style="47"/>
    <col min="11006" max="11006" width="9.5703125" style="47" bestFit="1" customWidth="1"/>
    <col min="11007" max="11007" width="37" style="47" bestFit="1" customWidth="1"/>
    <col min="11008" max="11008" width="9.7109375" style="47" bestFit="1" customWidth="1"/>
    <col min="11009" max="11010" width="7.85546875" style="47" bestFit="1" customWidth="1"/>
    <col min="11011" max="11011" width="7.85546875" style="47" customWidth="1"/>
    <col min="11012" max="11012" width="7.85546875" style="47" bestFit="1" customWidth="1"/>
    <col min="11013" max="11013" width="7.7109375" style="47" bestFit="1" customWidth="1"/>
    <col min="11014" max="11014" width="9.5703125" style="47" bestFit="1" customWidth="1"/>
    <col min="11015" max="11016" width="7.85546875" style="47" bestFit="1" customWidth="1"/>
    <col min="11017" max="11017" width="11.140625" style="47" bestFit="1" customWidth="1"/>
    <col min="11018" max="11018" width="12.85546875" style="47" customWidth="1"/>
    <col min="11019" max="11019" width="15.28515625" style="47" bestFit="1" customWidth="1"/>
    <col min="11020" max="11020" width="15" style="47" bestFit="1" customWidth="1"/>
    <col min="11021" max="11261" width="5.5703125" style="47"/>
    <col min="11262" max="11262" width="9.5703125" style="47" bestFit="1" customWidth="1"/>
    <col min="11263" max="11263" width="37" style="47" bestFit="1" customWidth="1"/>
    <col min="11264" max="11264" width="9.7109375" style="47" bestFit="1" customWidth="1"/>
    <col min="11265" max="11266" width="7.85546875" style="47" bestFit="1" customWidth="1"/>
    <col min="11267" max="11267" width="7.85546875" style="47" customWidth="1"/>
    <col min="11268" max="11268" width="7.85546875" style="47" bestFit="1" customWidth="1"/>
    <col min="11269" max="11269" width="7.7109375" style="47" bestFit="1" customWidth="1"/>
    <col min="11270" max="11270" width="9.5703125" style="47" bestFit="1" customWidth="1"/>
    <col min="11271" max="11272" width="7.85546875" style="47" bestFit="1" customWidth="1"/>
    <col min="11273" max="11273" width="11.140625" style="47" bestFit="1" customWidth="1"/>
    <col min="11274" max="11274" width="12.85546875" style="47" customWidth="1"/>
    <col min="11275" max="11275" width="15.28515625" style="47" bestFit="1" customWidth="1"/>
    <col min="11276" max="11276" width="15" style="47" bestFit="1" customWidth="1"/>
    <col min="11277" max="11517" width="5.5703125" style="47"/>
    <col min="11518" max="11518" width="9.5703125" style="47" bestFit="1" customWidth="1"/>
    <col min="11519" max="11519" width="37" style="47" bestFit="1" customWidth="1"/>
    <col min="11520" max="11520" width="9.7109375" style="47" bestFit="1" customWidth="1"/>
    <col min="11521" max="11522" width="7.85546875" style="47" bestFit="1" customWidth="1"/>
    <col min="11523" max="11523" width="7.85546875" style="47" customWidth="1"/>
    <col min="11524" max="11524" width="7.85546875" style="47" bestFit="1" customWidth="1"/>
    <col min="11525" max="11525" width="7.7109375" style="47" bestFit="1" customWidth="1"/>
    <col min="11526" max="11526" width="9.5703125" style="47" bestFit="1" customWidth="1"/>
    <col min="11527" max="11528" width="7.85546875" style="47" bestFit="1" customWidth="1"/>
    <col min="11529" max="11529" width="11.140625" style="47" bestFit="1" customWidth="1"/>
    <col min="11530" max="11530" width="12.85546875" style="47" customWidth="1"/>
    <col min="11531" max="11531" width="15.28515625" style="47" bestFit="1" customWidth="1"/>
    <col min="11532" max="11532" width="15" style="47" bestFit="1" customWidth="1"/>
    <col min="11533" max="11773" width="5.5703125" style="47"/>
    <col min="11774" max="11774" width="9.5703125" style="47" bestFit="1" customWidth="1"/>
    <col min="11775" max="11775" width="37" style="47" bestFit="1" customWidth="1"/>
    <col min="11776" max="11776" width="9.7109375" style="47" bestFit="1" customWidth="1"/>
    <col min="11777" max="11778" width="7.85546875" style="47" bestFit="1" customWidth="1"/>
    <col min="11779" max="11779" width="7.85546875" style="47" customWidth="1"/>
    <col min="11780" max="11780" width="7.85546875" style="47" bestFit="1" customWidth="1"/>
    <col min="11781" max="11781" width="7.7109375" style="47" bestFit="1" customWidth="1"/>
    <col min="11782" max="11782" width="9.5703125" style="47" bestFit="1" customWidth="1"/>
    <col min="11783" max="11784" width="7.85546875" style="47" bestFit="1" customWidth="1"/>
    <col min="11785" max="11785" width="11.140625" style="47" bestFit="1" customWidth="1"/>
    <col min="11786" max="11786" width="12.85546875" style="47" customWidth="1"/>
    <col min="11787" max="11787" width="15.28515625" style="47" bestFit="1" customWidth="1"/>
    <col min="11788" max="11788" width="15" style="47" bestFit="1" customWidth="1"/>
    <col min="11789" max="12029" width="5.5703125" style="47"/>
    <col min="12030" max="12030" width="9.5703125" style="47" bestFit="1" customWidth="1"/>
    <col min="12031" max="12031" width="37" style="47" bestFit="1" customWidth="1"/>
    <col min="12032" max="12032" width="9.7109375" style="47" bestFit="1" customWidth="1"/>
    <col min="12033" max="12034" width="7.85546875" style="47" bestFit="1" customWidth="1"/>
    <col min="12035" max="12035" width="7.85546875" style="47" customWidth="1"/>
    <col min="12036" max="12036" width="7.85546875" style="47" bestFit="1" customWidth="1"/>
    <col min="12037" max="12037" width="7.7109375" style="47" bestFit="1" customWidth="1"/>
    <col min="12038" max="12038" width="9.5703125" style="47" bestFit="1" customWidth="1"/>
    <col min="12039" max="12040" width="7.85546875" style="47" bestFit="1" customWidth="1"/>
    <col min="12041" max="12041" width="11.140625" style="47" bestFit="1" customWidth="1"/>
    <col min="12042" max="12042" width="12.85546875" style="47" customWidth="1"/>
    <col min="12043" max="12043" width="15.28515625" style="47" bestFit="1" customWidth="1"/>
    <col min="12044" max="12044" width="15" style="47" bestFit="1" customWidth="1"/>
    <col min="12045" max="12285" width="5.5703125" style="47"/>
    <col min="12286" max="12286" width="9.5703125" style="47" bestFit="1" customWidth="1"/>
    <col min="12287" max="12287" width="37" style="47" bestFit="1" customWidth="1"/>
    <col min="12288" max="12288" width="9.7109375" style="47" bestFit="1" customWidth="1"/>
    <col min="12289" max="12290" width="7.85546875" style="47" bestFit="1" customWidth="1"/>
    <col min="12291" max="12291" width="7.85546875" style="47" customWidth="1"/>
    <col min="12292" max="12292" width="7.85546875" style="47" bestFit="1" customWidth="1"/>
    <col min="12293" max="12293" width="7.7109375" style="47" bestFit="1" customWidth="1"/>
    <col min="12294" max="12294" width="9.5703125" style="47" bestFit="1" customWidth="1"/>
    <col min="12295" max="12296" width="7.85546875" style="47" bestFit="1" customWidth="1"/>
    <col min="12297" max="12297" width="11.140625" style="47" bestFit="1" customWidth="1"/>
    <col min="12298" max="12298" width="12.85546875" style="47" customWidth="1"/>
    <col min="12299" max="12299" width="15.28515625" style="47" bestFit="1" customWidth="1"/>
    <col min="12300" max="12300" width="15" style="47" bestFit="1" customWidth="1"/>
    <col min="12301" max="12541" width="5.5703125" style="47"/>
    <col min="12542" max="12542" width="9.5703125" style="47" bestFit="1" customWidth="1"/>
    <col min="12543" max="12543" width="37" style="47" bestFit="1" customWidth="1"/>
    <col min="12544" max="12544" width="9.7109375" style="47" bestFit="1" customWidth="1"/>
    <col min="12545" max="12546" width="7.85546875" style="47" bestFit="1" customWidth="1"/>
    <col min="12547" max="12547" width="7.85546875" style="47" customWidth="1"/>
    <col min="12548" max="12548" width="7.85546875" style="47" bestFit="1" customWidth="1"/>
    <col min="12549" max="12549" width="7.7109375" style="47" bestFit="1" customWidth="1"/>
    <col min="12550" max="12550" width="9.5703125" style="47" bestFit="1" customWidth="1"/>
    <col min="12551" max="12552" width="7.85546875" style="47" bestFit="1" customWidth="1"/>
    <col min="12553" max="12553" width="11.140625" style="47" bestFit="1" customWidth="1"/>
    <col min="12554" max="12554" width="12.85546875" style="47" customWidth="1"/>
    <col min="12555" max="12555" width="15.28515625" style="47" bestFit="1" customWidth="1"/>
    <col min="12556" max="12556" width="15" style="47" bestFit="1" customWidth="1"/>
    <col min="12557" max="12797" width="5.5703125" style="47"/>
    <col min="12798" max="12798" width="9.5703125" style="47" bestFit="1" customWidth="1"/>
    <col min="12799" max="12799" width="37" style="47" bestFit="1" customWidth="1"/>
    <col min="12800" max="12800" width="9.7109375" style="47" bestFit="1" customWidth="1"/>
    <col min="12801" max="12802" width="7.85546875" style="47" bestFit="1" customWidth="1"/>
    <col min="12803" max="12803" width="7.85546875" style="47" customWidth="1"/>
    <col min="12804" max="12804" width="7.85546875" style="47" bestFit="1" customWidth="1"/>
    <col min="12805" max="12805" width="7.7109375" style="47" bestFit="1" customWidth="1"/>
    <col min="12806" max="12806" width="9.5703125" style="47" bestFit="1" customWidth="1"/>
    <col min="12807" max="12808" width="7.85546875" style="47" bestFit="1" customWidth="1"/>
    <col min="12809" max="12809" width="11.140625" style="47" bestFit="1" customWidth="1"/>
    <col min="12810" max="12810" width="12.85546875" style="47" customWidth="1"/>
    <col min="12811" max="12811" width="15.28515625" style="47" bestFit="1" customWidth="1"/>
    <col min="12812" max="12812" width="15" style="47" bestFit="1" customWidth="1"/>
    <col min="12813" max="13053" width="5.5703125" style="47"/>
    <col min="13054" max="13054" width="9.5703125" style="47" bestFit="1" customWidth="1"/>
    <col min="13055" max="13055" width="37" style="47" bestFit="1" customWidth="1"/>
    <col min="13056" max="13056" width="9.7109375" style="47" bestFit="1" customWidth="1"/>
    <col min="13057" max="13058" width="7.85546875" style="47" bestFit="1" customWidth="1"/>
    <col min="13059" max="13059" width="7.85546875" style="47" customWidth="1"/>
    <col min="13060" max="13060" width="7.85546875" style="47" bestFit="1" customWidth="1"/>
    <col min="13061" max="13061" width="7.7109375" style="47" bestFit="1" customWidth="1"/>
    <col min="13062" max="13062" width="9.5703125" style="47" bestFit="1" customWidth="1"/>
    <col min="13063" max="13064" width="7.85546875" style="47" bestFit="1" customWidth="1"/>
    <col min="13065" max="13065" width="11.140625" style="47" bestFit="1" customWidth="1"/>
    <col min="13066" max="13066" width="12.85546875" style="47" customWidth="1"/>
    <col min="13067" max="13067" width="15.28515625" style="47" bestFit="1" customWidth="1"/>
    <col min="13068" max="13068" width="15" style="47" bestFit="1" customWidth="1"/>
    <col min="13069" max="13309" width="5.5703125" style="47"/>
    <col min="13310" max="13310" width="9.5703125" style="47" bestFit="1" customWidth="1"/>
    <col min="13311" max="13311" width="37" style="47" bestFit="1" customWidth="1"/>
    <col min="13312" max="13312" width="9.7109375" style="47" bestFit="1" customWidth="1"/>
    <col min="13313" max="13314" width="7.85546875" style="47" bestFit="1" customWidth="1"/>
    <col min="13315" max="13315" width="7.85546875" style="47" customWidth="1"/>
    <col min="13316" max="13316" width="7.85546875" style="47" bestFit="1" customWidth="1"/>
    <col min="13317" max="13317" width="7.7109375" style="47" bestFit="1" customWidth="1"/>
    <col min="13318" max="13318" width="9.5703125" style="47" bestFit="1" customWidth="1"/>
    <col min="13319" max="13320" width="7.85546875" style="47" bestFit="1" customWidth="1"/>
    <col min="13321" max="13321" width="11.140625" style="47" bestFit="1" customWidth="1"/>
    <col min="13322" max="13322" width="12.85546875" style="47" customWidth="1"/>
    <col min="13323" max="13323" width="15.28515625" style="47" bestFit="1" customWidth="1"/>
    <col min="13324" max="13324" width="15" style="47" bestFit="1" customWidth="1"/>
    <col min="13325" max="13565" width="5.5703125" style="47"/>
    <col min="13566" max="13566" width="9.5703125" style="47" bestFit="1" customWidth="1"/>
    <col min="13567" max="13567" width="37" style="47" bestFit="1" customWidth="1"/>
    <col min="13568" max="13568" width="9.7109375" style="47" bestFit="1" customWidth="1"/>
    <col min="13569" max="13570" width="7.85546875" style="47" bestFit="1" customWidth="1"/>
    <col min="13571" max="13571" width="7.85546875" style="47" customWidth="1"/>
    <col min="13572" max="13572" width="7.85546875" style="47" bestFit="1" customWidth="1"/>
    <col min="13573" max="13573" width="7.7109375" style="47" bestFit="1" customWidth="1"/>
    <col min="13574" max="13574" width="9.5703125" style="47" bestFit="1" customWidth="1"/>
    <col min="13575" max="13576" width="7.85546875" style="47" bestFit="1" customWidth="1"/>
    <col min="13577" max="13577" width="11.140625" style="47" bestFit="1" customWidth="1"/>
    <col min="13578" max="13578" width="12.85546875" style="47" customWidth="1"/>
    <col min="13579" max="13579" width="15.28515625" style="47" bestFit="1" customWidth="1"/>
    <col min="13580" max="13580" width="15" style="47" bestFit="1" customWidth="1"/>
    <col min="13581" max="13821" width="5.5703125" style="47"/>
    <col min="13822" max="13822" width="9.5703125" style="47" bestFit="1" customWidth="1"/>
    <col min="13823" max="13823" width="37" style="47" bestFit="1" customWidth="1"/>
    <col min="13824" max="13824" width="9.7109375" style="47" bestFit="1" customWidth="1"/>
    <col min="13825" max="13826" width="7.85546875" style="47" bestFit="1" customWidth="1"/>
    <col min="13827" max="13827" width="7.85546875" style="47" customWidth="1"/>
    <col min="13828" max="13828" width="7.85546875" style="47" bestFit="1" customWidth="1"/>
    <col min="13829" max="13829" width="7.7109375" style="47" bestFit="1" customWidth="1"/>
    <col min="13830" max="13830" width="9.5703125" style="47" bestFit="1" customWidth="1"/>
    <col min="13831" max="13832" width="7.85546875" style="47" bestFit="1" customWidth="1"/>
    <col min="13833" max="13833" width="11.140625" style="47" bestFit="1" customWidth="1"/>
    <col min="13834" max="13834" width="12.85546875" style="47" customWidth="1"/>
    <col min="13835" max="13835" width="15.28515625" style="47" bestFit="1" customWidth="1"/>
    <col min="13836" max="13836" width="15" style="47" bestFit="1" customWidth="1"/>
    <col min="13837" max="14077" width="5.5703125" style="47"/>
    <col min="14078" max="14078" width="9.5703125" style="47" bestFit="1" customWidth="1"/>
    <col min="14079" max="14079" width="37" style="47" bestFit="1" customWidth="1"/>
    <col min="14080" max="14080" width="9.7109375" style="47" bestFit="1" customWidth="1"/>
    <col min="14081" max="14082" width="7.85546875" style="47" bestFit="1" customWidth="1"/>
    <col min="14083" max="14083" width="7.85546875" style="47" customWidth="1"/>
    <col min="14084" max="14084" width="7.85546875" style="47" bestFit="1" customWidth="1"/>
    <col min="14085" max="14085" width="7.7109375" style="47" bestFit="1" customWidth="1"/>
    <col min="14086" max="14086" width="9.5703125" style="47" bestFit="1" customWidth="1"/>
    <col min="14087" max="14088" width="7.85546875" style="47" bestFit="1" customWidth="1"/>
    <col min="14089" max="14089" width="11.140625" style="47" bestFit="1" customWidth="1"/>
    <col min="14090" max="14090" width="12.85546875" style="47" customWidth="1"/>
    <col min="14091" max="14091" width="15.28515625" style="47" bestFit="1" customWidth="1"/>
    <col min="14092" max="14092" width="15" style="47" bestFit="1" customWidth="1"/>
    <col min="14093" max="14333" width="5.5703125" style="47"/>
    <col min="14334" max="14334" width="9.5703125" style="47" bestFit="1" customWidth="1"/>
    <col min="14335" max="14335" width="37" style="47" bestFit="1" customWidth="1"/>
    <col min="14336" max="14336" width="9.7109375" style="47" bestFit="1" customWidth="1"/>
    <col min="14337" max="14338" width="7.85546875" style="47" bestFit="1" customWidth="1"/>
    <col min="14339" max="14339" width="7.85546875" style="47" customWidth="1"/>
    <col min="14340" max="14340" width="7.85546875" style="47" bestFit="1" customWidth="1"/>
    <col min="14341" max="14341" width="7.7109375" style="47" bestFit="1" customWidth="1"/>
    <col min="14342" max="14342" width="9.5703125" style="47" bestFit="1" customWidth="1"/>
    <col min="14343" max="14344" width="7.85546875" style="47" bestFit="1" customWidth="1"/>
    <col min="14345" max="14345" width="11.140625" style="47" bestFit="1" customWidth="1"/>
    <col min="14346" max="14346" width="12.85546875" style="47" customWidth="1"/>
    <col min="14347" max="14347" width="15.28515625" style="47" bestFit="1" customWidth="1"/>
    <col min="14348" max="14348" width="15" style="47" bestFit="1" customWidth="1"/>
    <col min="14349" max="14589" width="5.5703125" style="47"/>
    <col min="14590" max="14590" width="9.5703125" style="47" bestFit="1" customWidth="1"/>
    <col min="14591" max="14591" width="37" style="47" bestFit="1" customWidth="1"/>
    <col min="14592" max="14592" width="9.7109375" style="47" bestFit="1" customWidth="1"/>
    <col min="14593" max="14594" width="7.85546875" style="47" bestFit="1" customWidth="1"/>
    <col min="14595" max="14595" width="7.85546875" style="47" customWidth="1"/>
    <col min="14596" max="14596" width="7.85546875" style="47" bestFit="1" customWidth="1"/>
    <col min="14597" max="14597" width="7.7109375" style="47" bestFit="1" customWidth="1"/>
    <col min="14598" max="14598" width="9.5703125" style="47" bestFit="1" customWidth="1"/>
    <col min="14599" max="14600" width="7.85546875" style="47" bestFit="1" customWidth="1"/>
    <col min="14601" max="14601" width="11.140625" style="47" bestFit="1" customWidth="1"/>
    <col min="14602" max="14602" width="12.85546875" style="47" customWidth="1"/>
    <col min="14603" max="14603" width="15.28515625" style="47" bestFit="1" customWidth="1"/>
    <col min="14604" max="14604" width="15" style="47" bestFit="1" customWidth="1"/>
    <col min="14605" max="14845" width="5.5703125" style="47"/>
    <col min="14846" max="14846" width="9.5703125" style="47" bestFit="1" customWidth="1"/>
    <col min="14847" max="14847" width="37" style="47" bestFit="1" customWidth="1"/>
    <col min="14848" max="14848" width="9.7109375" style="47" bestFit="1" customWidth="1"/>
    <col min="14849" max="14850" width="7.85546875" style="47" bestFit="1" customWidth="1"/>
    <col min="14851" max="14851" width="7.85546875" style="47" customWidth="1"/>
    <col min="14852" max="14852" width="7.85546875" style="47" bestFit="1" customWidth="1"/>
    <col min="14853" max="14853" width="7.7109375" style="47" bestFit="1" customWidth="1"/>
    <col min="14854" max="14854" width="9.5703125" style="47" bestFit="1" customWidth="1"/>
    <col min="14855" max="14856" width="7.85546875" style="47" bestFit="1" customWidth="1"/>
    <col min="14857" max="14857" width="11.140625" style="47" bestFit="1" customWidth="1"/>
    <col min="14858" max="14858" width="12.85546875" style="47" customWidth="1"/>
    <col min="14859" max="14859" width="15.28515625" style="47" bestFit="1" customWidth="1"/>
    <col min="14860" max="14860" width="15" style="47" bestFit="1" customWidth="1"/>
    <col min="14861" max="15101" width="5.5703125" style="47"/>
    <col min="15102" max="15102" width="9.5703125" style="47" bestFit="1" customWidth="1"/>
    <col min="15103" max="15103" width="37" style="47" bestFit="1" customWidth="1"/>
    <col min="15104" max="15104" width="9.7109375" style="47" bestFit="1" customWidth="1"/>
    <col min="15105" max="15106" width="7.85546875" style="47" bestFit="1" customWidth="1"/>
    <col min="15107" max="15107" width="7.85546875" style="47" customWidth="1"/>
    <col min="15108" max="15108" width="7.85546875" style="47" bestFit="1" customWidth="1"/>
    <col min="15109" max="15109" width="7.7109375" style="47" bestFit="1" customWidth="1"/>
    <col min="15110" max="15110" width="9.5703125" style="47" bestFit="1" customWidth="1"/>
    <col min="15111" max="15112" width="7.85546875" style="47" bestFit="1" customWidth="1"/>
    <col min="15113" max="15113" width="11.140625" style="47" bestFit="1" customWidth="1"/>
    <col min="15114" max="15114" width="12.85546875" style="47" customWidth="1"/>
    <col min="15115" max="15115" width="15.28515625" style="47" bestFit="1" customWidth="1"/>
    <col min="15116" max="15116" width="15" style="47" bestFit="1" customWidth="1"/>
    <col min="15117" max="15357" width="5.5703125" style="47"/>
    <col min="15358" max="15358" width="9.5703125" style="47" bestFit="1" customWidth="1"/>
    <col min="15359" max="15359" width="37" style="47" bestFit="1" customWidth="1"/>
    <col min="15360" max="15360" width="9.7109375" style="47" bestFit="1" customWidth="1"/>
    <col min="15361" max="15362" width="7.85546875" style="47" bestFit="1" customWidth="1"/>
    <col min="15363" max="15363" width="7.85546875" style="47" customWidth="1"/>
    <col min="15364" max="15364" width="7.85546875" style="47" bestFit="1" customWidth="1"/>
    <col min="15365" max="15365" width="7.7109375" style="47" bestFit="1" customWidth="1"/>
    <col min="15366" max="15366" width="9.5703125" style="47" bestFit="1" customWidth="1"/>
    <col min="15367" max="15368" width="7.85546875" style="47" bestFit="1" customWidth="1"/>
    <col min="15369" max="15369" width="11.140625" style="47" bestFit="1" customWidth="1"/>
    <col min="15370" max="15370" width="12.85546875" style="47" customWidth="1"/>
    <col min="15371" max="15371" width="15.28515625" style="47" bestFit="1" customWidth="1"/>
    <col min="15372" max="15372" width="15" style="47" bestFit="1" customWidth="1"/>
    <col min="15373" max="15613" width="5.5703125" style="47"/>
    <col min="15614" max="15614" width="9.5703125" style="47" bestFit="1" customWidth="1"/>
    <col min="15615" max="15615" width="37" style="47" bestFit="1" customWidth="1"/>
    <col min="15616" max="15616" width="9.7109375" style="47" bestFit="1" customWidth="1"/>
    <col min="15617" max="15618" width="7.85546875" style="47" bestFit="1" customWidth="1"/>
    <col min="15619" max="15619" width="7.85546875" style="47" customWidth="1"/>
    <col min="15620" max="15620" width="7.85546875" style="47" bestFit="1" customWidth="1"/>
    <col min="15621" max="15621" width="7.7109375" style="47" bestFit="1" customWidth="1"/>
    <col min="15622" max="15622" width="9.5703125" style="47" bestFit="1" customWidth="1"/>
    <col min="15623" max="15624" width="7.85546875" style="47" bestFit="1" customWidth="1"/>
    <col min="15625" max="15625" width="11.140625" style="47" bestFit="1" customWidth="1"/>
    <col min="15626" max="15626" width="12.85546875" style="47" customWidth="1"/>
    <col min="15627" max="15627" width="15.28515625" style="47" bestFit="1" customWidth="1"/>
    <col min="15628" max="15628" width="15" style="47" bestFit="1" customWidth="1"/>
    <col min="15629" max="15869" width="5.5703125" style="47"/>
    <col min="15870" max="15870" width="9.5703125" style="47" bestFit="1" customWidth="1"/>
    <col min="15871" max="15871" width="37" style="47" bestFit="1" customWidth="1"/>
    <col min="15872" max="15872" width="9.7109375" style="47" bestFit="1" customWidth="1"/>
    <col min="15873" max="15874" width="7.85546875" style="47" bestFit="1" customWidth="1"/>
    <col min="15875" max="15875" width="7.85546875" style="47" customWidth="1"/>
    <col min="15876" max="15876" width="7.85546875" style="47" bestFit="1" customWidth="1"/>
    <col min="15877" max="15877" width="7.7109375" style="47" bestFit="1" customWidth="1"/>
    <col min="15878" max="15878" width="9.5703125" style="47" bestFit="1" customWidth="1"/>
    <col min="15879" max="15880" width="7.85546875" style="47" bestFit="1" customWidth="1"/>
    <col min="15881" max="15881" width="11.140625" style="47" bestFit="1" customWidth="1"/>
    <col min="15882" max="15882" width="12.85546875" style="47" customWidth="1"/>
    <col min="15883" max="15883" width="15.28515625" style="47" bestFit="1" customWidth="1"/>
    <col min="15884" max="15884" width="15" style="47" bestFit="1" customWidth="1"/>
    <col min="15885" max="16125" width="5.5703125" style="47"/>
    <col min="16126" max="16126" width="9.5703125" style="47" bestFit="1" customWidth="1"/>
    <col min="16127" max="16127" width="37" style="47" bestFit="1" customWidth="1"/>
    <col min="16128" max="16128" width="9.7109375" style="47" bestFit="1" customWidth="1"/>
    <col min="16129" max="16130" width="7.85546875" style="47" bestFit="1" customWidth="1"/>
    <col min="16131" max="16131" width="7.85546875" style="47" customWidth="1"/>
    <col min="16132" max="16132" width="7.85546875" style="47" bestFit="1" customWidth="1"/>
    <col min="16133" max="16133" width="7.7109375" style="47" bestFit="1" customWidth="1"/>
    <col min="16134" max="16134" width="9.5703125" style="47" bestFit="1" customWidth="1"/>
    <col min="16135" max="16136" width="7.85546875" style="47" bestFit="1" customWidth="1"/>
    <col min="16137" max="16137" width="11.140625" style="47" bestFit="1" customWidth="1"/>
    <col min="16138" max="16138" width="12.85546875" style="47" customWidth="1"/>
    <col min="16139" max="16139" width="15.28515625" style="47" bestFit="1" customWidth="1"/>
    <col min="16140" max="16140" width="15" style="47" bestFit="1" customWidth="1"/>
    <col min="16141" max="16384" width="5.5703125" style="47"/>
  </cols>
  <sheetData>
    <row r="1" spans="1:11" ht="25.5" x14ac:dyDescent="0.2">
      <c r="A1" s="37" t="s">
        <v>131</v>
      </c>
      <c r="B1" s="38" t="s">
        <v>192</v>
      </c>
      <c r="C1" s="38" t="s">
        <v>2</v>
      </c>
      <c r="D1" s="150" t="s">
        <v>193</v>
      </c>
      <c r="E1" s="150" t="s">
        <v>194</v>
      </c>
      <c r="F1" s="150" t="s">
        <v>195</v>
      </c>
      <c r="G1" s="151"/>
      <c r="H1" s="38" t="s">
        <v>11</v>
      </c>
      <c r="I1" s="38" t="s">
        <v>133</v>
      </c>
      <c r="J1" s="118" t="s">
        <v>13</v>
      </c>
      <c r="K1" s="40" t="s">
        <v>14</v>
      </c>
    </row>
    <row r="2" spans="1:11" ht="15" x14ac:dyDescent="0.2">
      <c r="A2" s="130" t="s">
        <v>175</v>
      </c>
      <c r="B2" s="43" t="s">
        <v>196</v>
      </c>
      <c r="C2" s="23" t="s">
        <v>197</v>
      </c>
      <c r="D2" s="2"/>
      <c r="E2" s="21"/>
      <c r="F2" s="21"/>
      <c r="G2" s="66"/>
      <c r="H2" s="13">
        <f>SUM(D2:G2)</f>
        <v>0</v>
      </c>
      <c r="I2" s="131">
        <v>6390</v>
      </c>
      <c r="J2" s="105">
        <f>ROUND((I2*(1-40%)),0)*(1+0.05)</f>
        <v>4025.7000000000003</v>
      </c>
      <c r="K2" s="46">
        <f t="shared" ref="K2:K17" si="0">H2*J2</f>
        <v>0</v>
      </c>
    </row>
    <row r="3" spans="1:11" ht="15" x14ac:dyDescent="0.2">
      <c r="A3" s="121" t="s">
        <v>175</v>
      </c>
      <c r="B3" s="49" t="s">
        <v>198</v>
      </c>
      <c r="C3" s="24" t="s">
        <v>199</v>
      </c>
      <c r="D3" s="5"/>
      <c r="E3" s="5"/>
      <c r="F3" s="5"/>
      <c r="G3" s="53"/>
      <c r="H3" s="19">
        <f t="shared" ref="H3:H16" si="1">SUM(D3:G3)</f>
        <v>0</v>
      </c>
      <c r="I3" s="122">
        <v>5990</v>
      </c>
      <c r="J3" s="105">
        <f t="shared" ref="J3:J17" si="2">ROUND((I3*(1-40%)),0)*(1+0.05)</f>
        <v>3773.7000000000003</v>
      </c>
      <c r="K3" s="52">
        <f t="shared" si="0"/>
        <v>0</v>
      </c>
    </row>
    <row r="4" spans="1:11" ht="15" x14ac:dyDescent="0.2">
      <c r="A4" s="121" t="s">
        <v>175</v>
      </c>
      <c r="B4" s="49" t="s">
        <v>200</v>
      </c>
      <c r="C4" s="24" t="s">
        <v>201</v>
      </c>
      <c r="D4" s="5"/>
      <c r="E4" s="5"/>
      <c r="F4" s="5"/>
      <c r="G4" s="53"/>
      <c r="H4" s="19">
        <f t="shared" si="1"/>
        <v>0</v>
      </c>
      <c r="I4" s="122">
        <v>4490</v>
      </c>
      <c r="J4" s="105">
        <f t="shared" si="2"/>
        <v>2828.7000000000003</v>
      </c>
      <c r="K4" s="52">
        <f t="shared" si="0"/>
        <v>0</v>
      </c>
    </row>
    <row r="5" spans="1:11" ht="15" x14ac:dyDescent="0.2">
      <c r="A5" s="121" t="s">
        <v>202</v>
      </c>
      <c r="B5" s="49" t="s">
        <v>203</v>
      </c>
      <c r="C5" s="24" t="s">
        <v>204</v>
      </c>
      <c r="D5" s="5"/>
      <c r="E5" s="5"/>
      <c r="F5" s="5"/>
      <c r="G5" s="53"/>
      <c r="H5" s="19">
        <f t="shared" si="1"/>
        <v>0</v>
      </c>
      <c r="I5" s="122">
        <v>3590</v>
      </c>
      <c r="J5" s="105">
        <f t="shared" si="2"/>
        <v>2261.7000000000003</v>
      </c>
      <c r="K5" s="52">
        <f t="shared" si="0"/>
        <v>0</v>
      </c>
    </row>
    <row r="6" spans="1:11" ht="15" x14ac:dyDescent="0.2">
      <c r="A6" s="121" t="s">
        <v>202</v>
      </c>
      <c r="B6" s="49" t="s">
        <v>205</v>
      </c>
      <c r="C6" s="24" t="s">
        <v>206</v>
      </c>
      <c r="D6" s="5"/>
      <c r="E6" s="53"/>
      <c r="F6" s="53"/>
      <c r="G6" s="53"/>
      <c r="H6" s="19">
        <f t="shared" si="1"/>
        <v>0</v>
      </c>
      <c r="I6" s="122">
        <v>2490</v>
      </c>
      <c r="J6" s="105">
        <f t="shared" si="2"/>
        <v>1568.7</v>
      </c>
      <c r="K6" s="52">
        <f t="shared" si="0"/>
        <v>0</v>
      </c>
    </row>
    <row r="7" spans="1:11" ht="15" x14ac:dyDescent="0.2">
      <c r="A7" s="121" t="s">
        <v>202</v>
      </c>
      <c r="B7" s="49" t="s">
        <v>207</v>
      </c>
      <c r="C7" s="24" t="s">
        <v>208</v>
      </c>
      <c r="D7" s="5"/>
      <c r="E7" s="53"/>
      <c r="F7" s="53"/>
      <c r="G7" s="53"/>
      <c r="H7" s="19">
        <f t="shared" si="1"/>
        <v>0</v>
      </c>
      <c r="I7" s="122">
        <v>1990</v>
      </c>
      <c r="J7" s="105">
        <f t="shared" si="2"/>
        <v>1253.7</v>
      </c>
      <c r="K7" s="52">
        <f t="shared" si="0"/>
        <v>0</v>
      </c>
    </row>
    <row r="8" spans="1:11" ht="15" x14ac:dyDescent="0.2">
      <c r="A8" s="121" t="s">
        <v>209</v>
      </c>
      <c r="B8" s="49" t="s">
        <v>210</v>
      </c>
      <c r="C8" s="24" t="s">
        <v>211</v>
      </c>
      <c r="D8" s="5"/>
      <c r="E8" s="53"/>
      <c r="F8" s="53"/>
      <c r="G8" s="53"/>
      <c r="H8" s="19">
        <f t="shared" si="1"/>
        <v>0</v>
      </c>
      <c r="I8" s="122">
        <v>7350</v>
      </c>
      <c r="J8" s="105">
        <f t="shared" si="2"/>
        <v>4630.5</v>
      </c>
      <c r="K8" s="52">
        <f t="shared" si="0"/>
        <v>0</v>
      </c>
    </row>
    <row r="9" spans="1:11" ht="15" x14ac:dyDescent="0.2">
      <c r="A9" s="121" t="s">
        <v>209</v>
      </c>
      <c r="B9" s="49" t="s">
        <v>212</v>
      </c>
      <c r="C9" s="24" t="s">
        <v>213</v>
      </c>
      <c r="D9" s="5"/>
      <c r="E9" s="53"/>
      <c r="F9" s="53"/>
      <c r="G9" s="53"/>
      <c r="H9" s="19">
        <f t="shared" si="1"/>
        <v>0</v>
      </c>
      <c r="I9" s="122">
        <v>6250</v>
      </c>
      <c r="J9" s="105">
        <f t="shared" si="2"/>
        <v>3937.5</v>
      </c>
      <c r="K9" s="52">
        <f t="shared" si="0"/>
        <v>0</v>
      </c>
    </row>
    <row r="10" spans="1:11" ht="15" x14ac:dyDescent="0.2">
      <c r="A10" s="121" t="s">
        <v>209</v>
      </c>
      <c r="B10" s="49" t="s">
        <v>214</v>
      </c>
      <c r="C10" s="24" t="s">
        <v>215</v>
      </c>
      <c r="D10" s="5"/>
      <c r="E10" s="53"/>
      <c r="F10" s="53"/>
      <c r="G10" s="53"/>
      <c r="H10" s="19">
        <f t="shared" si="1"/>
        <v>0</v>
      </c>
      <c r="I10" s="122">
        <v>7250</v>
      </c>
      <c r="J10" s="105">
        <f t="shared" si="2"/>
        <v>4567.5</v>
      </c>
      <c r="K10" s="52">
        <f t="shared" si="0"/>
        <v>0</v>
      </c>
    </row>
    <row r="11" spans="1:11" ht="15" x14ac:dyDescent="0.2">
      <c r="A11" s="121" t="s">
        <v>209</v>
      </c>
      <c r="B11" s="49" t="s">
        <v>216</v>
      </c>
      <c r="C11" s="24" t="s">
        <v>217</v>
      </c>
      <c r="D11" s="5"/>
      <c r="E11" s="53"/>
      <c r="F11" s="53"/>
      <c r="G11" s="53"/>
      <c r="H11" s="19">
        <f t="shared" si="1"/>
        <v>0</v>
      </c>
      <c r="I11" s="122">
        <v>6490</v>
      </c>
      <c r="J11" s="105">
        <f t="shared" si="2"/>
        <v>4088.7000000000003</v>
      </c>
      <c r="K11" s="52">
        <f>H11*J11</f>
        <v>0</v>
      </c>
    </row>
    <row r="12" spans="1:11" ht="15" x14ac:dyDescent="0.2">
      <c r="A12" s="121" t="s">
        <v>175</v>
      </c>
      <c r="B12" s="49" t="s">
        <v>218</v>
      </c>
      <c r="C12" s="24" t="s">
        <v>219</v>
      </c>
      <c r="D12" s="5"/>
      <c r="E12" s="53"/>
      <c r="F12" s="53"/>
      <c r="G12" s="53"/>
      <c r="H12" s="19">
        <f t="shared" si="1"/>
        <v>0</v>
      </c>
      <c r="I12" s="122">
        <v>3490</v>
      </c>
      <c r="J12" s="105">
        <f t="shared" si="2"/>
        <v>2198.7000000000003</v>
      </c>
      <c r="K12" s="52">
        <f t="shared" si="0"/>
        <v>0</v>
      </c>
    </row>
    <row r="13" spans="1:11" ht="15" x14ac:dyDescent="0.2">
      <c r="A13" s="121" t="s">
        <v>220</v>
      </c>
      <c r="B13" s="49" t="s">
        <v>221</v>
      </c>
      <c r="C13" s="24" t="s">
        <v>222</v>
      </c>
      <c r="D13" s="5"/>
      <c r="E13" s="53"/>
      <c r="F13" s="53"/>
      <c r="G13" s="53"/>
      <c r="H13" s="19">
        <f t="shared" si="1"/>
        <v>0</v>
      </c>
      <c r="I13" s="122">
        <v>890</v>
      </c>
      <c r="J13" s="105">
        <f t="shared" si="2"/>
        <v>560.70000000000005</v>
      </c>
      <c r="K13" s="52">
        <f t="shared" si="0"/>
        <v>0</v>
      </c>
    </row>
    <row r="14" spans="1:11" ht="15" x14ac:dyDescent="0.2">
      <c r="A14" s="121" t="s">
        <v>223</v>
      </c>
      <c r="B14" s="49" t="s">
        <v>224</v>
      </c>
      <c r="C14" s="24" t="s">
        <v>225</v>
      </c>
      <c r="D14" s="5"/>
      <c r="E14" s="53"/>
      <c r="F14" s="53"/>
      <c r="G14" s="53"/>
      <c r="H14" s="19">
        <f t="shared" si="1"/>
        <v>0</v>
      </c>
      <c r="I14" s="122">
        <v>890</v>
      </c>
      <c r="J14" s="105">
        <f t="shared" si="2"/>
        <v>560.70000000000005</v>
      </c>
      <c r="K14" s="52">
        <f t="shared" si="0"/>
        <v>0</v>
      </c>
    </row>
    <row r="15" spans="1:11" ht="15" x14ac:dyDescent="0.2">
      <c r="A15" s="121" t="s">
        <v>226</v>
      </c>
      <c r="B15" s="49" t="s">
        <v>227</v>
      </c>
      <c r="C15" s="24" t="s">
        <v>228</v>
      </c>
      <c r="D15" s="5"/>
      <c r="E15" s="53"/>
      <c r="F15" s="53"/>
      <c r="G15" s="53"/>
      <c r="H15" s="19">
        <f t="shared" si="1"/>
        <v>0</v>
      </c>
      <c r="I15" s="122">
        <v>450</v>
      </c>
      <c r="J15" s="105">
        <f t="shared" si="2"/>
        <v>283.5</v>
      </c>
      <c r="K15" s="52">
        <f t="shared" si="0"/>
        <v>0</v>
      </c>
    </row>
    <row r="16" spans="1:11" ht="15" x14ac:dyDescent="0.2">
      <c r="A16" s="121" t="s">
        <v>223</v>
      </c>
      <c r="B16" s="49" t="s">
        <v>229</v>
      </c>
      <c r="C16" s="24" t="s">
        <v>230</v>
      </c>
      <c r="D16" s="5"/>
      <c r="E16" s="53"/>
      <c r="F16" s="53"/>
      <c r="G16" s="53"/>
      <c r="H16" s="19">
        <f t="shared" si="1"/>
        <v>0</v>
      </c>
      <c r="I16" s="122">
        <v>690</v>
      </c>
      <c r="J16" s="105">
        <f t="shared" si="2"/>
        <v>434.70000000000005</v>
      </c>
      <c r="K16" s="52">
        <f t="shared" si="0"/>
        <v>0</v>
      </c>
    </row>
    <row r="17" spans="1:12" ht="15.75" thickBot="1" x14ac:dyDescent="0.25">
      <c r="A17" s="135" t="s">
        <v>223</v>
      </c>
      <c r="B17" s="68" t="s">
        <v>231</v>
      </c>
      <c r="C17" s="25" t="s">
        <v>232</v>
      </c>
      <c r="D17" s="22"/>
      <c r="E17" s="71"/>
      <c r="F17" s="71"/>
      <c r="G17" s="71"/>
      <c r="H17" s="20">
        <f>SUM(D17:G17)</f>
        <v>0</v>
      </c>
      <c r="I17" s="136">
        <v>1350</v>
      </c>
      <c r="J17" s="105">
        <f t="shared" si="2"/>
        <v>850.5</v>
      </c>
      <c r="K17" s="72">
        <f t="shared" si="0"/>
        <v>0</v>
      </c>
    </row>
    <row r="18" spans="1:12" x14ac:dyDescent="0.2">
      <c r="A18" s="89"/>
      <c r="B18" s="137"/>
      <c r="C18" s="138"/>
      <c r="D18" s="138"/>
      <c r="E18" s="87"/>
      <c r="F18" s="87"/>
      <c r="G18" s="75" t="s">
        <v>68</v>
      </c>
      <c r="H18" s="76">
        <f>SUM(H2:H17)</f>
        <v>0</v>
      </c>
      <c r="J18" s="75" t="s">
        <v>69</v>
      </c>
      <c r="K18" s="78">
        <f>SUM(K2:K17)</f>
        <v>0</v>
      </c>
    </row>
    <row r="19" spans="1:12" x14ac:dyDescent="0.2">
      <c r="A19" s="89"/>
      <c r="B19" s="80"/>
      <c r="C19" s="47"/>
      <c r="D19" s="47"/>
      <c r="G19" s="87"/>
      <c r="H19" s="139"/>
      <c r="I19" s="79"/>
      <c r="L19" s="79"/>
    </row>
    <row r="20" spans="1:12" ht="15" x14ac:dyDescent="0.25">
      <c r="A20" s="89"/>
      <c r="B20" s="47"/>
      <c r="C20" s="203"/>
      <c r="D20" s="204"/>
      <c r="E20" s="204"/>
      <c r="F20" s="204"/>
      <c r="G20" s="87"/>
      <c r="H20" s="139"/>
      <c r="I20" s="83"/>
      <c r="J20" s="84"/>
      <c r="K20" s="85"/>
      <c r="L20" s="86"/>
    </row>
    <row r="21" spans="1:12" x14ac:dyDescent="0.2">
      <c r="A21" s="89"/>
      <c r="C21" s="138"/>
      <c r="D21" s="138"/>
      <c r="E21" s="87"/>
      <c r="F21" s="87"/>
      <c r="G21" s="87"/>
      <c r="H21" s="87"/>
      <c r="I21" s="87"/>
      <c r="J21" s="88"/>
      <c r="K21" s="88"/>
      <c r="L21" s="89"/>
    </row>
    <row r="22" spans="1:12" x14ac:dyDescent="0.2">
      <c r="I22" s="90"/>
      <c r="J22" s="140"/>
      <c r="K22" s="92"/>
      <c r="L22" s="93"/>
    </row>
    <row r="24" spans="1:12" x14ac:dyDescent="0.2">
      <c r="J24" s="141"/>
      <c r="K24" s="95"/>
      <c r="L24" s="96"/>
    </row>
    <row r="27" spans="1:12" x14ac:dyDescent="0.2">
      <c r="B27" s="47"/>
    </row>
    <row r="28" spans="1:12" x14ac:dyDescent="0.2">
      <c r="B28" s="47"/>
    </row>
    <row r="35" spans="1:12" x14ac:dyDescent="0.2">
      <c r="E35" s="97"/>
      <c r="F35" s="97"/>
      <c r="G35" s="97"/>
      <c r="H35" s="97"/>
      <c r="I35" s="97"/>
      <c r="J35" s="99"/>
      <c r="K35" s="99"/>
      <c r="L35" s="100"/>
    </row>
    <row r="36" spans="1:12" x14ac:dyDescent="0.2">
      <c r="J36" s="99"/>
      <c r="K36" s="99"/>
    </row>
    <row r="37" spans="1:12" x14ac:dyDescent="0.2">
      <c r="A37" s="47"/>
      <c r="B37" s="47"/>
      <c r="J37" s="102"/>
      <c r="K37" s="102"/>
    </row>
    <row r="38" spans="1:12" x14ac:dyDescent="0.2">
      <c r="A38" s="103"/>
      <c r="B38" s="103"/>
      <c r="J38" s="102"/>
      <c r="K38" s="102"/>
    </row>
  </sheetData>
  <sheetProtection password="CC6B" sheet="1" objects="1" scenarios="1"/>
  <mergeCells count="1">
    <mergeCell ref="C20:F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I33" sqref="I33"/>
    </sheetView>
  </sheetViews>
  <sheetFormatPr defaultColWidth="5.5703125" defaultRowHeight="12.75" x14ac:dyDescent="0.2"/>
  <cols>
    <col min="1" max="1" width="9.5703125" style="73" bestFit="1" customWidth="1"/>
    <col min="2" max="2" width="32.7109375" style="73" customWidth="1"/>
    <col min="3" max="3" width="12.7109375" style="74" customWidth="1"/>
    <col min="4" max="9" width="9.7109375" style="74" customWidth="1"/>
    <col min="10" max="10" width="11.140625" style="47" bestFit="1" customWidth="1"/>
    <col min="11" max="11" width="12.85546875" style="79" customWidth="1"/>
    <col min="12" max="12" width="15.28515625" style="79" bestFit="1" customWidth="1"/>
    <col min="13" max="13" width="19.140625" style="47" bestFit="1" customWidth="1"/>
    <col min="14" max="256" width="5.5703125" style="47"/>
    <col min="257" max="257" width="9.5703125" style="47" bestFit="1" customWidth="1"/>
    <col min="258" max="258" width="32.7109375" style="47" customWidth="1"/>
    <col min="259" max="259" width="12.7109375" style="47" customWidth="1"/>
    <col min="260" max="265" width="9.7109375" style="47" customWidth="1"/>
    <col min="266" max="266" width="11.140625" style="47" bestFit="1" customWidth="1"/>
    <col min="267" max="267" width="12.85546875" style="47" customWidth="1"/>
    <col min="268" max="268" width="15.28515625" style="47" bestFit="1" customWidth="1"/>
    <col min="269" max="269" width="15" style="47" bestFit="1" customWidth="1"/>
    <col min="270" max="512" width="5.5703125" style="47"/>
    <col min="513" max="513" width="9.5703125" style="47" bestFit="1" customWidth="1"/>
    <col min="514" max="514" width="32.7109375" style="47" customWidth="1"/>
    <col min="515" max="515" width="12.7109375" style="47" customWidth="1"/>
    <col min="516" max="521" width="9.7109375" style="47" customWidth="1"/>
    <col min="522" max="522" width="11.140625" style="47" bestFit="1" customWidth="1"/>
    <col min="523" max="523" width="12.85546875" style="47" customWidth="1"/>
    <col min="524" max="524" width="15.28515625" style="47" bestFit="1" customWidth="1"/>
    <col min="525" max="525" width="15" style="47" bestFit="1" customWidth="1"/>
    <col min="526" max="768" width="5.5703125" style="47"/>
    <col min="769" max="769" width="9.5703125" style="47" bestFit="1" customWidth="1"/>
    <col min="770" max="770" width="32.7109375" style="47" customWidth="1"/>
    <col min="771" max="771" width="12.7109375" style="47" customWidth="1"/>
    <col min="772" max="777" width="9.7109375" style="47" customWidth="1"/>
    <col min="778" max="778" width="11.140625" style="47" bestFit="1" customWidth="1"/>
    <col min="779" max="779" width="12.85546875" style="47" customWidth="1"/>
    <col min="780" max="780" width="15.28515625" style="47" bestFit="1" customWidth="1"/>
    <col min="781" max="781" width="15" style="47" bestFit="1" customWidth="1"/>
    <col min="782" max="1024" width="5.5703125" style="47"/>
    <col min="1025" max="1025" width="9.5703125" style="47" bestFit="1" customWidth="1"/>
    <col min="1026" max="1026" width="32.7109375" style="47" customWidth="1"/>
    <col min="1027" max="1027" width="12.7109375" style="47" customWidth="1"/>
    <col min="1028" max="1033" width="9.7109375" style="47" customWidth="1"/>
    <col min="1034" max="1034" width="11.140625" style="47" bestFit="1" customWidth="1"/>
    <col min="1035" max="1035" width="12.85546875" style="47" customWidth="1"/>
    <col min="1036" max="1036" width="15.28515625" style="47" bestFit="1" customWidth="1"/>
    <col min="1037" max="1037" width="15" style="47" bestFit="1" customWidth="1"/>
    <col min="1038" max="1280" width="5.5703125" style="47"/>
    <col min="1281" max="1281" width="9.5703125" style="47" bestFit="1" customWidth="1"/>
    <col min="1282" max="1282" width="32.7109375" style="47" customWidth="1"/>
    <col min="1283" max="1283" width="12.7109375" style="47" customWidth="1"/>
    <col min="1284" max="1289" width="9.7109375" style="47" customWidth="1"/>
    <col min="1290" max="1290" width="11.140625" style="47" bestFit="1" customWidth="1"/>
    <col min="1291" max="1291" width="12.85546875" style="47" customWidth="1"/>
    <col min="1292" max="1292" width="15.28515625" style="47" bestFit="1" customWidth="1"/>
    <col min="1293" max="1293" width="15" style="47" bestFit="1" customWidth="1"/>
    <col min="1294" max="1536" width="5.5703125" style="47"/>
    <col min="1537" max="1537" width="9.5703125" style="47" bestFit="1" customWidth="1"/>
    <col min="1538" max="1538" width="32.7109375" style="47" customWidth="1"/>
    <col min="1539" max="1539" width="12.7109375" style="47" customWidth="1"/>
    <col min="1540" max="1545" width="9.7109375" style="47" customWidth="1"/>
    <col min="1546" max="1546" width="11.140625" style="47" bestFit="1" customWidth="1"/>
    <col min="1547" max="1547" width="12.85546875" style="47" customWidth="1"/>
    <col min="1548" max="1548" width="15.28515625" style="47" bestFit="1" customWidth="1"/>
    <col min="1549" max="1549" width="15" style="47" bestFit="1" customWidth="1"/>
    <col min="1550" max="1792" width="5.5703125" style="47"/>
    <col min="1793" max="1793" width="9.5703125" style="47" bestFit="1" customWidth="1"/>
    <col min="1794" max="1794" width="32.7109375" style="47" customWidth="1"/>
    <col min="1795" max="1795" width="12.7109375" style="47" customWidth="1"/>
    <col min="1796" max="1801" width="9.7109375" style="47" customWidth="1"/>
    <col min="1802" max="1802" width="11.140625" style="47" bestFit="1" customWidth="1"/>
    <col min="1803" max="1803" width="12.85546875" style="47" customWidth="1"/>
    <col min="1804" max="1804" width="15.28515625" style="47" bestFit="1" customWidth="1"/>
    <col min="1805" max="1805" width="15" style="47" bestFit="1" customWidth="1"/>
    <col min="1806" max="2048" width="5.5703125" style="47"/>
    <col min="2049" max="2049" width="9.5703125" style="47" bestFit="1" customWidth="1"/>
    <col min="2050" max="2050" width="32.7109375" style="47" customWidth="1"/>
    <col min="2051" max="2051" width="12.7109375" style="47" customWidth="1"/>
    <col min="2052" max="2057" width="9.7109375" style="47" customWidth="1"/>
    <col min="2058" max="2058" width="11.140625" style="47" bestFit="1" customWidth="1"/>
    <col min="2059" max="2059" width="12.85546875" style="47" customWidth="1"/>
    <col min="2060" max="2060" width="15.28515625" style="47" bestFit="1" customWidth="1"/>
    <col min="2061" max="2061" width="15" style="47" bestFit="1" customWidth="1"/>
    <col min="2062" max="2304" width="5.5703125" style="47"/>
    <col min="2305" max="2305" width="9.5703125" style="47" bestFit="1" customWidth="1"/>
    <col min="2306" max="2306" width="32.7109375" style="47" customWidth="1"/>
    <col min="2307" max="2307" width="12.7109375" style="47" customWidth="1"/>
    <col min="2308" max="2313" width="9.7109375" style="47" customWidth="1"/>
    <col min="2314" max="2314" width="11.140625" style="47" bestFit="1" customWidth="1"/>
    <col min="2315" max="2315" width="12.85546875" style="47" customWidth="1"/>
    <col min="2316" max="2316" width="15.28515625" style="47" bestFit="1" customWidth="1"/>
    <col min="2317" max="2317" width="15" style="47" bestFit="1" customWidth="1"/>
    <col min="2318" max="2560" width="5.5703125" style="47"/>
    <col min="2561" max="2561" width="9.5703125" style="47" bestFit="1" customWidth="1"/>
    <col min="2562" max="2562" width="32.7109375" style="47" customWidth="1"/>
    <col min="2563" max="2563" width="12.7109375" style="47" customWidth="1"/>
    <col min="2564" max="2569" width="9.7109375" style="47" customWidth="1"/>
    <col min="2570" max="2570" width="11.140625" style="47" bestFit="1" customWidth="1"/>
    <col min="2571" max="2571" width="12.85546875" style="47" customWidth="1"/>
    <col min="2572" max="2572" width="15.28515625" style="47" bestFit="1" customWidth="1"/>
    <col min="2573" max="2573" width="15" style="47" bestFit="1" customWidth="1"/>
    <col min="2574" max="2816" width="5.5703125" style="47"/>
    <col min="2817" max="2817" width="9.5703125" style="47" bestFit="1" customWidth="1"/>
    <col min="2818" max="2818" width="32.7109375" style="47" customWidth="1"/>
    <col min="2819" max="2819" width="12.7109375" style="47" customWidth="1"/>
    <col min="2820" max="2825" width="9.7109375" style="47" customWidth="1"/>
    <col min="2826" max="2826" width="11.140625" style="47" bestFit="1" customWidth="1"/>
    <col min="2827" max="2827" width="12.85546875" style="47" customWidth="1"/>
    <col min="2828" max="2828" width="15.28515625" style="47" bestFit="1" customWidth="1"/>
    <col min="2829" max="2829" width="15" style="47" bestFit="1" customWidth="1"/>
    <col min="2830" max="3072" width="5.5703125" style="47"/>
    <col min="3073" max="3073" width="9.5703125" style="47" bestFit="1" customWidth="1"/>
    <col min="3074" max="3074" width="32.7109375" style="47" customWidth="1"/>
    <col min="3075" max="3075" width="12.7109375" style="47" customWidth="1"/>
    <col min="3076" max="3081" width="9.7109375" style="47" customWidth="1"/>
    <col min="3082" max="3082" width="11.140625" style="47" bestFit="1" customWidth="1"/>
    <col min="3083" max="3083" width="12.85546875" style="47" customWidth="1"/>
    <col min="3084" max="3084" width="15.28515625" style="47" bestFit="1" customWidth="1"/>
    <col min="3085" max="3085" width="15" style="47" bestFit="1" customWidth="1"/>
    <col min="3086" max="3328" width="5.5703125" style="47"/>
    <col min="3329" max="3329" width="9.5703125" style="47" bestFit="1" customWidth="1"/>
    <col min="3330" max="3330" width="32.7109375" style="47" customWidth="1"/>
    <col min="3331" max="3331" width="12.7109375" style="47" customWidth="1"/>
    <col min="3332" max="3337" width="9.7109375" style="47" customWidth="1"/>
    <col min="3338" max="3338" width="11.140625" style="47" bestFit="1" customWidth="1"/>
    <col min="3339" max="3339" width="12.85546875" style="47" customWidth="1"/>
    <col min="3340" max="3340" width="15.28515625" style="47" bestFit="1" customWidth="1"/>
    <col min="3341" max="3341" width="15" style="47" bestFit="1" customWidth="1"/>
    <col min="3342" max="3584" width="5.5703125" style="47"/>
    <col min="3585" max="3585" width="9.5703125" style="47" bestFit="1" customWidth="1"/>
    <col min="3586" max="3586" width="32.7109375" style="47" customWidth="1"/>
    <col min="3587" max="3587" width="12.7109375" style="47" customWidth="1"/>
    <col min="3588" max="3593" width="9.7109375" style="47" customWidth="1"/>
    <col min="3594" max="3594" width="11.140625" style="47" bestFit="1" customWidth="1"/>
    <col min="3595" max="3595" width="12.85546875" style="47" customWidth="1"/>
    <col min="3596" max="3596" width="15.28515625" style="47" bestFit="1" customWidth="1"/>
    <col min="3597" max="3597" width="15" style="47" bestFit="1" customWidth="1"/>
    <col min="3598" max="3840" width="5.5703125" style="47"/>
    <col min="3841" max="3841" width="9.5703125" style="47" bestFit="1" customWidth="1"/>
    <col min="3842" max="3842" width="32.7109375" style="47" customWidth="1"/>
    <col min="3843" max="3843" width="12.7109375" style="47" customWidth="1"/>
    <col min="3844" max="3849" width="9.7109375" style="47" customWidth="1"/>
    <col min="3850" max="3850" width="11.140625" style="47" bestFit="1" customWidth="1"/>
    <col min="3851" max="3851" width="12.85546875" style="47" customWidth="1"/>
    <col min="3852" max="3852" width="15.28515625" style="47" bestFit="1" customWidth="1"/>
    <col min="3853" max="3853" width="15" style="47" bestFit="1" customWidth="1"/>
    <col min="3854" max="4096" width="5.5703125" style="47"/>
    <col min="4097" max="4097" width="9.5703125" style="47" bestFit="1" customWidth="1"/>
    <col min="4098" max="4098" width="32.7109375" style="47" customWidth="1"/>
    <col min="4099" max="4099" width="12.7109375" style="47" customWidth="1"/>
    <col min="4100" max="4105" width="9.7109375" style="47" customWidth="1"/>
    <col min="4106" max="4106" width="11.140625" style="47" bestFit="1" customWidth="1"/>
    <col min="4107" max="4107" width="12.85546875" style="47" customWidth="1"/>
    <col min="4108" max="4108" width="15.28515625" style="47" bestFit="1" customWidth="1"/>
    <col min="4109" max="4109" width="15" style="47" bestFit="1" customWidth="1"/>
    <col min="4110" max="4352" width="5.5703125" style="47"/>
    <col min="4353" max="4353" width="9.5703125" style="47" bestFit="1" customWidth="1"/>
    <col min="4354" max="4354" width="32.7109375" style="47" customWidth="1"/>
    <col min="4355" max="4355" width="12.7109375" style="47" customWidth="1"/>
    <col min="4356" max="4361" width="9.7109375" style="47" customWidth="1"/>
    <col min="4362" max="4362" width="11.140625" style="47" bestFit="1" customWidth="1"/>
    <col min="4363" max="4363" width="12.85546875" style="47" customWidth="1"/>
    <col min="4364" max="4364" width="15.28515625" style="47" bestFit="1" customWidth="1"/>
    <col min="4365" max="4365" width="15" style="47" bestFit="1" customWidth="1"/>
    <col min="4366" max="4608" width="5.5703125" style="47"/>
    <col min="4609" max="4609" width="9.5703125" style="47" bestFit="1" customWidth="1"/>
    <col min="4610" max="4610" width="32.7109375" style="47" customWidth="1"/>
    <col min="4611" max="4611" width="12.7109375" style="47" customWidth="1"/>
    <col min="4612" max="4617" width="9.7109375" style="47" customWidth="1"/>
    <col min="4618" max="4618" width="11.140625" style="47" bestFit="1" customWidth="1"/>
    <col min="4619" max="4619" width="12.85546875" style="47" customWidth="1"/>
    <col min="4620" max="4620" width="15.28515625" style="47" bestFit="1" customWidth="1"/>
    <col min="4621" max="4621" width="15" style="47" bestFit="1" customWidth="1"/>
    <col min="4622" max="4864" width="5.5703125" style="47"/>
    <col min="4865" max="4865" width="9.5703125" style="47" bestFit="1" customWidth="1"/>
    <col min="4866" max="4866" width="32.7109375" style="47" customWidth="1"/>
    <col min="4867" max="4867" width="12.7109375" style="47" customWidth="1"/>
    <col min="4868" max="4873" width="9.7109375" style="47" customWidth="1"/>
    <col min="4874" max="4874" width="11.140625" style="47" bestFit="1" customWidth="1"/>
    <col min="4875" max="4875" width="12.85546875" style="47" customWidth="1"/>
    <col min="4876" max="4876" width="15.28515625" style="47" bestFit="1" customWidth="1"/>
    <col min="4877" max="4877" width="15" style="47" bestFit="1" customWidth="1"/>
    <col min="4878" max="5120" width="5.5703125" style="47"/>
    <col min="5121" max="5121" width="9.5703125" style="47" bestFit="1" customWidth="1"/>
    <col min="5122" max="5122" width="32.7109375" style="47" customWidth="1"/>
    <col min="5123" max="5123" width="12.7109375" style="47" customWidth="1"/>
    <col min="5124" max="5129" width="9.7109375" style="47" customWidth="1"/>
    <col min="5130" max="5130" width="11.140625" style="47" bestFit="1" customWidth="1"/>
    <col min="5131" max="5131" width="12.85546875" style="47" customWidth="1"/>
    <col min="5132" max="5132" width="15.28515625" style="47" bestFit="1" customWidth="1"/>
    <col min="5133" max="5133" width="15" style="47" bestFit="1" customWidth="1"/>
    <col min="5134" max="5376" width="5.5703125" style="47"/>
    <col min="5377" max="5377" width="9.5703125" style="47" bestFit="1" customWidth="1"/>
    <col min="5378" max="5378" width="32.7109375" style="47" customWidth="1"/>
    <col min="5379" max="5379" width="12.7109375" style="47" customWidth="1"/>
    <col min="5380" max="5385" width="9.7109375" style="47" customWidth="1"/>
    <col min="5386" max="5386" width="11.140625" style="47" bestFit="1" customWidth="1"/>
    <col min="5387" max="5387" width="12.85546875" style="47" customWidth="1"/>
    <col min="5388" max="5388" width="15.28515625" style="47" bestFit="1" customWidth="1"/>
    <col min="5389" max="5389" width="15" style="47" bestFit="1" customWidth="1"/>
    <col min="5390" max="5632" width="5.5703125" style="47"/>
    <col min="5633" max="5633" width="9.5703125" style="47" bestFit="1" customWidth="1"/>
    <col min="5634" max="5634" width="32.7109375" style="47" customWidth="1"/>
    <col min="5635" max="5635" width="12.7109375" style="47" customWidth="1"/>
    <col min="5636" max="5641" width="9.7109375" style="47" customWidth="1"/>
    <col min="5642" max="5642" width="11.140625" style="47" bestFit="1" customWidth="1"/>
    <col min="5643" max="5643" width="12.85546875" style="47" customWidth="1"/>
    <col min="5644" max="5644" width="15.28515625" style="47" bestFit="1" customWidth="1"/>
    <col min="5645" max="5645" width="15" style="47" bestFit="1" customWidth="1"/>
    <col min="5646" max="5888" width="5.5703125" style="47"/>
    <col min="5889" max="5889" width="9.5703125" style="47" bestFit="1" customWidth="1"/>
    <col min="5890" max="5890" width="32.7109375" style="47" customWidth="1"/>
    <col min="5891" max="5891" width="12.7109375" style="47" customWidth="1"/>
    <col min="5892" max="5897" width="9.7109375" style="47" customWidth="1"/>
    <col min="5898" max="5898" width="11.140625" style="47" bestFit="1" customWidth="1"/>
    <col min="5899" max="5899" width="12.85546875" style="47" customWidth="1"/>
    <col min="5900" max="5900" width="15.28515625" style="47" bestFit="1" customWidth="1"/>
    <col min="5901" max="5901" width="15" style="47" bestFit="1" customWidth="1"/>
    <col min="5902" max="6144" width="5.5703125" style="47"/>
    <col min="6145" max="6145" width="9.5703125" style="47" bestFit="1" customWidth="1"/>
    <col min="6146" max="6146" width="32.7109375" style="47" customWidth="1"/>
    <col min="6147" max="6147" width="12.7109375" style="47" customWidth="1"/>
    <col min="6148" max="6153" width="9.7109375" style="47" customWidth="1"/>
    <col min="6154" max="6154" width="11.140625" style="47" bestFit="1" customWidth="1"/>
    <col min="6155" max="6155" width="12.85546875" style="47" customWidth="1"/>
    <col min="6156" max="6156" width="15.28515625" style="47" bestFit="1" customWidth="1"/>
    <col min="6157" max="6157" width="15" style="47" bestFit="1" customWidth="1"/>
    <col min="6158" max="6400" width="5.5703125" style="47"/>
    <col min="6401" max="6401" width="9.5703125" style="47" bestFit="1" customWidth="1"/>
    <col min="6402" max="6402" width="32.7109375" style="47" customWidth="1"/>
    <col min="6403" max="6403" width="12.7109375" style="47" customWidth="1"/>
    <col min="6404" max="6409" width="9.7109375" style="47" customWidth="1"/>
    <col min="6410" max="6410" width="11.140625" style="47" bestFit="1" customWidth="1"/>
    <col min="6411" max="6411" width="12.85546875" style="47" customWidth="1"/>
    <col min="6412" max="6412" width="15.28515625" style="47" bestFit="1" customWidth="1"/>
    <col min="6413" max="6413" width="15" style="47" bestFit="1" customWidth="1"/>
    <col min="6414" max="6656" width="5.5703125" style="47"/>
    <col min="6657" max="6657" width="9.5703125" style="47" bestFit="1" customWidth="1"/>
    <col min="6658" max="6658" width="32.7109375" style="47" customWidth="1"/>
    <col min="6659" max="6659" width="12.7109375" style="47" customWidth="1"/>
    <col min="6660" max="6665" width="9.7109375" style="47" customWidth="1"/>
    <col min="6666" max="6666" width="11.140625" style="47" bestFit="1" customWidth="1"/>
    <col min="6667" max="6667" width="12.85546875" style="47" customWidth="1"/>
    <col min="6668" max="6668" width="15.28515625" style="47" bestFit="1" customWidth="1"/>
    <col min="6669" max="6669" width="15" style="47" bestFit="1" customWidth="1"/>
    <col min="6670" max="6912" width="5.5703125" style="47"/>
    <col min="6913" max="6913" width="9.5703125" style="47" bestFit="1" customWidth="1"/>
    <col min="6914" max="6914" width="32.7109375" style="47" customWidth="1"/>
    <col min="6915" max="6915" width="12.7109375" style="47" customWidth="1"/>
    <col min="6916" max="6921" width="9.7109375" style="47" customWidth="1"/>
    <col min="6922" max="6922" width="11.140625" style="47" bestFit="1" customWidth="1"/>
    <col min="6923" max="6923" width="12.85546875" style="47" customWidth="1"/>
    <col min="6924" max="6924" width="15.28515625" style="47" bestFit="1" customWidth="1"/>
    <col min="6925" max="6925" width="15" style="47" bestFit="1" customWidth="1"/>
    <col min="6926" max="7168" width="5.5703125" style="47"/>
    <col min="7169" max="7169" width="9.5703125" style="47" bestFit="1" customWidth="1"/>
    <col min="7170" max="7170" width="32.7109375" style="47" customWidth="1"/>
    <col min="7171" max="7171" width="12.7109375" style="47" customWidth="1"/>
    <col min="7172" max="7177" width="9.7109375" style="47" customWidth="1"/>
    <col min="7178" max="7178" width="11.140625" style="47" bestFit="1" customWidth="1"/>
    <col min="7179" max="7179" width="12.85546875" style="47" customWidth="1"/>
    <col min="7180" max="7180" width="15.28515625" style="47" bestFit="1" customWidth="1"/>
    <col min="7181" max="7181" width="15" style="47" bestFit="1" customWidth="1"/>
    <col min="7182" max="7424" width="5.5703125" style="47"/>
    <col min="7425" max="7425" width="9.5703125" style="47" bestFit="1" customWidth="1"/>
    <col min="7426" max="7426" width="32.7109375" style="47" customWidth="1"/>
    <col min="7427" max="7427" width="12.7109375" style="47" customWidth="1"/>
    <col min="7428" max="7433" width="9.7109375" style="47" customWidth="1"/>
    <col min="7434" max="7434" width="11.140625" style="47" bestFit="1" customWidth="1"/>
    <col min="7435" max="7435" width="12.85546875" style="47" customWidth="1"/>
    <col min="7436" max="7436" width="15.28515625" style="47" bestFit="1" customWidth="1"/>
    <col min="7437" max="7437" width="15" style="47" bestFit="1" customWidth="1"/>
    <col min="7438" max="7680" width="5.5703125" style="47"/>
    <col min="7681" max="7681" width="9.5703125" style="47" bestFit="1" customWidth="1"/>
    <col min="7682" max="7682" width="32.7109375" style="47" customWidth="1"/>
    <col min="7683" max="7683" width="12.7109375" style="47" customWidth="1"/>
    <col min="7684" max="7689" width="9.7109375" style="47" customWidth="1"/>
    <col min="7690" max="7690" width="11.140625" style="47" bestFit="1" customWidth="1"/>
    <col min="7691" max="7691" width="12.85546875" style="47" customWidth="1"/>
    <col min="7692" max="7692" width="15.28515625" style="47" bestFit="1" customWidth="1"/>
    <col min="7693" max="7693" width="15" style="47" bestFit="1" customWidth="1"/>
    <col min="7694" max="7936" width="5.5703125" style="47"/>
    <col min="7937" max="7937" width="9.5703125" style="47" bestFit="1" customWidth="1"/>
    <col min="7938" max="7938" width="32.7109375" style="47" customWidth="1"/>
    <col min="7939" max="7939" width="12.7109375" style="47" customWidth="1"/>
    <col min="7940" max="7945" width="9.7109375" style="47" customWidth="1"/>
    <col min="7946" max="7946" width="11.140625" style="47" bestFit="1" customWidth="1"/>
    <col min="7947" max="7947" width="12.85546875" style="47" customWidth="1"/>
    <col min="7948" max="7948" width="15.28515625" style="47" bestFit="1" customWidth="1"/>
    <col min="7949" max="7949" width="15" style="47" bestFit="1" customWidth="1"/>
    <col min="7950" max="8192" width="5.5703125" style="47"/>
    <col min="8193" max="8193" width="9.5703125" style="47" bestFit="1" customWidth="1"/>
    <col min="8194" max="8194" width="32.7109375" style="47" customWidth="1"/>
    <col min="8195" max="8195" width="12.7109375" style="47" customWidth="1"/>
    <col min="8196" max="8201" width="9.7109375" style="47" customWidth="1"/>
    <col min="8202" max="8202" width="11.140625" style="47" bestFit="1" customWidth="1"/>
    <col min="8203" max="8203" width="12.85546875" style="47" customWidth="1"/>
    <col min="8204" max="8204" width="15.28515625" style="47" bestFit="1" customWidth="1"/>
    <col min="8205" max="8205" width="15" style="47" bestFit="1" customWidth="1"/>
    <col min="8206" max="8448" width="5.5703125" style="47"/>
    <col min="8449" max="8449" width="9.5703125" style="47" bestFit="1" customWidth="1"/>
    <col min="8450" max="8450" width="32.7109375" style="47" customWidth="1"/>
    <col min="8451" max="8451" width="12.7109375" style="47" customWidth="1"/>
    <col min="8452" max="8457" width="9.7109375" style="47" customWidth="1"/>
    <col min="8458" max="8458" width="11.140625" style="47" bestFit="1" customWidth="1"/>
    <col min="8459" max="8459" width="12.85546875" style="47" customWidth="1"/>
    <col min="8460" max="8460" width="15.28515625" style="47" bestFit="1" customWidth="1"/>
    <col min="8461" max="8461" width="15" style="47" bestFit="1" customWidth="1"/>
    <col min="8462" max="8704" width="5.5703125" style="47"/>
    <col min="8705" max="8705" width="9.5703125" style="47" bestFit="1" customWidth="1"/>
    <col min="8706" max="8706" width="32.7109375" style="47" customWidth="1"/>
    <col min="8707" max="8707" width="12.7109375" style="47" customWidth="1"/>
    <col min="8708" max="8713" width="9.7109375" style="47" customWidth="1"/>
    <col min="8714" max="8714" width="11.140625" style="47" bestFit="1" customWidth="1"/>
    <col min="8715" max="8715" width="12.85546875" style="47" customWidth="1"/>
    <col min="8716" max="8716" width="15.28515625" style="47" bestFit="1" customWidth="1"/>
    <col min="8717" max="8717" width="15" style="47" bestFit="1" customWidth="1"/>
    <col min="8718" max="8960" width="5.5703125" style="47"/>
    <col min="8961" max="8961" width="9.5703125" style="47" bestFit="1" customWidth="1"/>
    <col min="8962" max="8962" width="32.7109375" style="47" customWidth="1"/>
    <col min="8963" max="8963" width="12.7109375" style="47" customWidth="1"/>
    <col min="8964" max="8969" width="9.7109375" style="47" customWidth="1"/>
    <col min="8970" max="8970" width="11.140625" style="47" bestFit="1" customWidth="1"/>
    <col min="8971" max="8971" width="12.85546875" style="47" customWidth="1"/>
    <col min="8972" max="8972" width="15.28515625" style="47" bestFit="1" customWidth="1"/>
    <col min="8973" max="8973" width="15" style="47" bestFit="1" customWidth="1"/>
    <col min="8974" max="9216" width="5.5703125" style="47"/>
    <col min="9217" max="9217" width="9.5703125" style="47" bestFit="1" customWidth="1"/>
    <col min="9218" max="9218" width="32.7109375" style="47" customWidth="1"/>
    <col min="9219" max="9219" width="12.7109375" style="47" customWidth="1"/>
    <col min="9220" max="9225" width="9.7109375" style="47" customWidth="1"/>
    <col min="9226" max="9226" width="11.140625" style="47" bestFit="1" customWidth="1"/>
    <col min="9227" max="9227" width="12.85546875" style="47" customWidth="1"/>
    <col min="9228" max="9228" width="15.28515625" style="47" bestFit="1" customWidth="1"/>
    <col min="9229" max="9229" width="15" style="47" bestFit="1" customWidth="1"/>
    <col min="9230" max="9472" width="5.5703125" style="47"/>
    <col min="9473" max="9473" width="9.5703125" style="47" bestFit="1" customWidth="1"/>
    <col min="9474" max="9474" width="32.7109375" style="47" customWidth="1"/>
    <col min="9475" max="9475" width="12.7109375" style="47" customWidth="1"/>
    <col min="9476" max="9481" width="9.7109375" style="47" customWidth="1"/>
    <col min="9482" max="9482" width="11.140625" style="47" bestFit="1" customWidth="1"/>
    <col min="9483" max="9483" width="12.85546875" style="47" customWidth="1"/>
    <col min="9484" max="9484" width="15.28515625" style="47" bestFit="1" customWidth="1"/>
    <col min="9485" max="9485" width="15" style="47" bestFit="1" customWidth="1"/>
    <col min="9486" max="9728" width="5.5703125" style="47"/>
    <col min="9729" max="9729" width="9.5703125" style="47" bestFit="1" customWidth="1"/>
    <col min="9730" max="9730" width="32.7109375" style="47" customWidth="1"/>
    <col min="9731" max="9731" width="12.7109375" style="47" customWidth="1"/>
    <col min="9732" max="9737" width="9.7109375" style="47" customWidth="1"/>
    <col min="9738" max="9738" width="11.140625" style="47" bestFit="1" customWidth="1"/>
    <col min="9739" max="9739" width="12.85546875" style="47" customWidth="1"/>
    <col min="9740" max="9740" width="15.28515625" style="47" bestFit="1" customWidth="1"/>
    <col min="9741" max="9741" width="15" style="47" bestFit="1" customWidth="1"/>
    <col min="9742" max="9984" width="5.5703125" style="47"/>
    <col min="9985" max="9985" width="9.5703125" style="47" bestFit="1" customWidth="1"/>
    <col min="9986" max="9986" width="32.7109375" style="47" customWidth="1"/>
    <col min="9987" max="9987" width="12.7109375" style="47" customWidth="1"/>
    <col min="9988" max="9993" width="9.7109375" style="47" customWidth="1"/>
    <col min="9994" max="9994" width="11.140625" style="47" bestFit="1" customWidth="1"/>
    <col min="9995" max="9995" width="12.85546875" style="47" customWidth="1"/>
    <col min="9996" max="9996" width="15.28515625" style="47" bestFit="1" customWidth="1"/>
    <col min="9997" max="9997" width="15" style="47" bestFit="1" customWidth="1"/>
    <col min="9998" max="10240" width="5.5703125" style="47"/>
    <col min="10241" max="10241" width="9.5703125" style="47" bestFit="1" customWidth="1"/>
    <col min="10242" max="10242" width="32.7109375" style="47" customWidth="1"/>
    <col min="10243" max="10243" width="12.7109375" style="47" customWidth="1"/>
    <col min="10244" max="10249" width="9.7109375" style="47" customWidth="1"/>
    <col min="10250" max="10250" width="11.140625" style="47" bestFit="1" customWidth="1"/>
    <col min="10251" max="10251" width="12.85546875" style="47" customWidth="1"/>
    <col min="10252" max="10252" width="15.28515625" style="47" bestFit="1" customWidth="1"/>
    <col min="10253" max="10253" width="15" style="47" bestFit="1" customWidth="1"/>
    <col min="10254" max="10496" width="5.5703125" style="47"/>
    <col min="10497" max="10497" width="9.5703125" style="47" bestFit="1" customWidth="1"/>
    <col min="10498" max="10498" width="32.7109375" style="47" customWidth="1"/>
    <col min="10499" max="10499" width="12.7109375" style="47" customWidth="1"/>
    <col min="10500" max="10505" width="9.7109375" style="47" customWidth="1"/>
    <col min="10506" max="10506" width="11.140625" style="47" bestFit="1" customWidth="1"/>
    <col min="10507" max="10507" width="12.85546875" style="47" customWidth="1"/>
    <col min="10508" max="10508" width="15.28515625" style="47" bestFit="1" customWidth="1"/>
    <col min="10509" max="10509" width="15" style="47" bestFit="1" customWidth="1"/>
    <col min="10510" max="10752" width="5.5703125" style="47"/>
    <col min="10753" max="10753" width="9.5703125" style="47" bestFit="1" customWidth="1"/>
    <col min="10754" max="10754" width="32.7109375" style="47" customWidth="1"/>
    <col min="10755" max="10755" width="12.7109375" style="47" customWidth="1"/>
    <col min="10756" max="10761" width="9.7109375" style="47" customWidth="1"/>
    <col min="10762" max="10762" width="11.140625" style="47" bestFit="1" customWidth="1"/>
    <col min="10763" max="10763" width="12.85546875" style="47" customWidth="1"/>
    <col min="10764" max="10764" width="15.28515625" style="47" bestFit="1" customWidth="1"/>
    <col min="10765" max="10765" width="15" style="47" bestFit="1" customWidth="1"/>
    <col min="10766" max="11008" width="5.5703125" style="47"/>
    <col min="11009" max="11009" width="9.5703125" style="47" bestFit="1" customWidth="1"/>
    <col min="11010" max="11010" width="32.7109375" style="47" customWidth="1"/>
    <col min="11011" max="11011" width="12.7109375" style="47" customWidth="1"/>
    <col min="11012" max="11017" width="9.7109375" style="47" customWidth="1"/>
    <col min="11018" max="11018" width="11.140625" style="47" bestFit="1" customWidth="1"/>
    <col min="11019" max="11019" width="12.85546875" style="47" customWidth="1"/>
    <col min="11020" max="11020" width="15.28515625" style="47" bestFit="1" customWidth="1"/>
    <col min="11021" max="11021" width="15" style="47" bestFit="1" customWidth="1"/>
    <col min="11022" max="11264" width="5.5703125" style="47"/>
    <col min="11265" max="11265" width="9.5703125" style="47" bestFit="1" customWidth="1"/>
    <col min="11266" max="11266" width="32.7109375" style="47" customWidth="1"/>
    <col min="11267" max="11267" width="12.7109375" style="47" customWidth="1"/>
    <col min="11268" max="11273" width="9.7109375" style="47" customWidth="1"/>
    <col min="11274" max="11274" width="11.140625" style="47" bestFit="1" customWidth="1"/>
    <col min="11275" max="11275" width="12.85546875" style="47" customWidth="1"/>
    <col min="11276" max="11276" width="15.28515625" style="47" bestFit="1" customWidth="1"/>
    <col min="11277" max="11277" width="15" style="47" bestFit="1" customWidth="1"/>
    <col min="11278" max="11520" width="5.5703125" style="47"/>
    <col min="11521" max="11521" width="9.5703125" style="47" bestFit="1" customWidth="1"/>
    <col min="11522" max="11522" width="32.7109375" style="47" customWidth="1"/>
    <col min="11523" max="11523" width="12.7109375" style="47" customWidth="1"/>
    <col min="11524" max="11529" width="9.7109375" style="47" customWidth="1"/>
    <col min="11530" max="11530" width="11.140625" style="47" bestFit="1" customWidth="1"/>
    <col min="11531" max="11531" width="12.85546875" style="47" customWidth="1"/>
    <col min="11532" max="11532" width="15.28515625" style="47" bestFit="1" customWidth="1"/>
    <col min="11533" max="11533" width="15" style="47" bestFit="1" customWidth="1"/>
    <col min="11534" max="11776" width="5.5703125" style="47"/>
    <col min="11777" max="11777" width="9.5703125" style="47" bestFit="1" customWidth="1"/>
    <col min="11778" max="11778" width="32.7109375" style="47" customWidth="1"/>
    <col min="11779" max="11779" width="12.7109375" style="47" customWidth="1"/>
    <col min="11780" max="11785" width="9.7109375" style="47" customWidth="1"/>
    <col min="11786" max="11786" width="11.140625" style="47" bestFit="1" customWidth="1"/>
    <col min="11787" max="11787" width="12.85546875" style="47" customWidth="1"/>
    <col min="11788" max="11788" width="15.28515625" style="47" bestFit="1" customWidth="1"/>
    <col min="11789" max="11789" width="15" style="47" bestFit="1" customWidth="1"/>
    <col min="11790" max="12032" width="5.5703125" style="47"/>
    <col min="12033" max="12033" width="9.5703125" style="47" bestFit="1" customWidth="1"/>
    <col min="12034" max="12034" width="32.7109375" style="47" customWidth="1"/>
    <col min="12035" max="12035" width="12.7109375" style="47" customWidth="1"/>
    <col min="12036" max="12041" width="9.7109375" style="47" customWidth="1"/>
    <col min="12042" max="12042" width="11.140625" style="47" bestFit="1" customWidth="1"/>
    <col min="12043" max="12043" width="12.85546875" style="47" customWidth="1"/>
    <col min="12044" max="12044" width="15.28515625" style="47" bestFit="1" customWidth="1"/>
    <col min="12045" max="12045" width="15" style="47" bestFit="1" customWidth="1"/>
    <col min="12046" max="12288" width="5.5703125" style="47"/>
    <col min="12289" max="12289" width="9.5703125" style="47" bestFit="1" customWidth="1"/>
    <col min="12290" max="12290" width="32.7109375" style="47" customWidth="1"/>
    <col min="12291" max="12291" width="12.7109375" style="47" customWidth="1"/>
    <col min="12292" max="12297" width="9.7109375" style="47" customWidth="1"/>
    <col min="12298" max="12298" width="11.140625" style="47" bestFit="1" customWidth="1"/>
    <col min="12299" max="12299" width="12.85546875" style="47" customWidth="1"/>
    <col min="12300" max="12300" width="15.28515625" style="47" bestFit="1" customWidth="1"/>
    <col min="12301" max="12301" width="15" style="47" bestFit="1" customWidth="1"/>
    <col min="12302" max="12544" width="5.5703125" style="47"/>
    <col min="12545" max="12545" width="9.5703125" style="47" bestFit="1" customWidth="1"/>
    <col min="12546" max="12546" width="32.7109375" style="47" customWidth="1"/>
    <col min="12547" max="12547" width="12.7109375" style="47" customWidth="1"/>
    <col min="12548" max="12553" width="9.7109375" style="47" customWidth="1"/>
    <col min="12554" max="12554" width="11.140625" style="47" bestFit="1" customWidth="1"/>
    <col min="12555" max="12555" width="12.85546875" style="47" customWidth="1"/>
    <col min="12556" max="12556" width="15.28515625" style="47" bestFit="1" customWidth="1"/>
    <col min="12557" max="12557" width="15" style="47" bestFit="1" customWidth="1"/>
    <col min="12558" max="12800" width="5.5703125" style="47"/>
    <col min="12801" max="12801" width="9.5703125" style="47" bestFit="1" customWidth="1"/>
    <col min="12802" max="12802" width="32.7109375" style="47" customWidth="1"/>
    <col min="12803" max="12803" width="12.7109375" style="47" customWidth="1"/>
    <col min="12804" max="12809" width="9.7109375" style="47" customWidth="1"/>
    <col min="12810" max="12810" width="11.140625" style="47" bestFit="1" customWidth="1"/>
    <col min="12811" max="12811" width="12.85546875" style="47" customWidth="1"/>
    <col min="12812" max="12812" width="15.28515625" style="47" bestFit="1" customWidth="1"/>
    <col min="12813" max="12813" width="15" style="47" bestFit="1" customWidth="1"/>
    <col min="12814" max="13056" width="5.5703125" style="47"/>
    <col min="13057" max="13057" width="9.5703125" style="47" bestFit="1" customWidth="1"/>
    <col min="13058" max="13058" width="32.7109375" style="47" customWidth="1"/>
    <col min="13059" max="13059" width="12.7109375" style="47" customWidth="1"/>
    <col min="13060" max="13065" width="9.7109375" style="47" customWidth="1"/>
    <col min="13066" max="13066" width="11.140625" style="47" bestFit="1" customWidth="1"/>
    <col min="13067" max="13067" width="12.85546875" style="47" customWidth="1"/>
    <col min="13068" max="13068" width="15.28515625" style="47" bestFit="1" customWidth="1"/>
    <col min="13069" max="13069" width="15" style="47" bestFit="1" customWidth="1"/>
    <col min="13070" max="13312" width="5.5703125" style="47"/>
    <col min="13313" max="13313" width="9.5703125" style="47" bestFit="1" customWidth="1"/>
    <col min="13314" max="13314" width="32.7109375" style="47" customWidth="1"/>
    <col min="13315" max="13315" width="12.7109375" style="47" customWidth="1"/>
    <col min="13316" max="13321" width="9.7109375" style="47" customWidth="1"/>
    <col min="13322" max="13322" width="11.140625" style="47" bestFit="1" customWidth="1"/>
    <col min="13323" max="13323" width="12.85546875" style="47" customWidth="1"/>
    <col min="13324" max="13324" width="15.28515625" style="47" bestFit="1" customWidth="1"/>
    <col min="13325" max="13325" width="15" style="47" bestFit="1" customWidth="1"/>
    <col min="13326" max="13568" width="5.5703125" style="47"/>
    <col min="13569" max="13569" width="9.5703125" style="47" bestFit="1" customWidth="1"/>
    <col min="13570" max="13570" width="32.7109375" style="47" customWidth="1"/>
    <col min="13571" max="13571" width="12.7109375" style="47" customWidth="1"/>
    <col min="13572" max="13577" width="9.7109375" style="47" customWidth="1"/>
    <col min="13578" max="13578" width="11.140625" style="47" bestFit="1" customWidth="1"/>
    <col min="13579" max="13579" width="12.85546875" style="47" customWidth="1"/>
    <col min="13580" max="13580" width="15.28515625" style="47" bestFit="1" customWidth="1"/>
    <col min="13581" max="13581" width="15" style="47" bestFit="1" customWidth="1"/>
    <col min="13582" max="13824" width="5.5703125" style="47"/>
    <col min="13825" max="13825" width="9.5703125" style="47" bestFit="1" customWidth="1"/>
    <col min="13826" max="13826" width="32.7109375" style="47" customWidth="1"/>
    <col min="13827" max="13827" width="12.7109375" style="47" customWidth="1"/>
    <col min="13828" max="13833" width="9.7109375" style="47" customWidth="1"/>
    <col min="13834" max="13834" width="11.140625" style="47" bestFit="1" customWidth="1"/>
    <col min="13835" max="13835" width="12.85546875" style="47" customWidth="1"/>
    <col min="13836" max="13836" width="15.28515625" style="47" bestFit="1" customWidth="1"/>
    <col min="13837" max="13837" width="15" style="47" bestFit="1" customWidth="1"/>
    <col min="13838" max="14080" width="5.5703125" style="47"/>
    <col min="14081" max="14081" width="9.5703125" style="47" bestFit="1" customWidth="1"/>
    <col min="14082" max="14082" width="32.7109375" style="47" customWidth="1"/>
    <col min="14083" max="14083" width="12.7109375" style="47" customWidth="1"/>
    <col min="14084" max="14089" width="9.7109375" style="47" customWidth="1"/>
    <col min="14090" max="14090" width="11.140625" style="47" bestFit="1" customWidth="1"/>
    <col min="14091" max="14091" width="12.85546875" style="47" customWidth="1"/>
    <col min="14092" max="14092" width="15.28515625" style="47" bestFit="1" customWidth="1"/>
    <col min="14093" max="14093" width="15" style="47" bestFit="1" customWidth="1"/>
    <col min="14094" max="14336" width="5.5703125" style="47"/>
    <col min="14337" max="14337" width="9.5703125" style="47" bestFit="1" customWidth="1"/>
    <col min="14338" max="14338" width="32.7109375" style="47" customWidth="1"/>
    <col min="14339" max="14339" width="12.7109375" style="47" customWidth="1"/>
    <col min="14340" max="14345" width="9.7109375" style="47" customWidth="1"/>
    <col min="14346" max="14346" width="11.140625" style="47" bestFit="1" customWidth="1"/>
    <col min="14347" max="14347" width="12.85546875" style="47" customWidth="1"/>
    <col min="14348" max="14348" width="15.28515625" style="47" bestFit="1" customWidth="1"/>
    <col min="14349" max="14349" width="15" style="47" bestFit="1" customWidth="1"/>
    <col min="14350" max="14592" width="5.5703125" style="47"/>
    <col min="14593" max="14593" width="9.5703125" style="47" bestFit="1" customWidth="1"/>
    <col min="14594" max="14594" width="32.7109375" style="47" customWidth="1"/>
    <col min="14595" max="14595" width="12.7109375" style="47" customWidth="1"/>
    <col min="14596" max="14601" width="9.7109375" style="47" customWidth="1"/>
    <col min="14602" max="14602" width="11.140625" style="47" bestFit="1" customWidth="1"/>
    <col min="14603" max="14603" width="12.85546875" style="47" customWidth="1"/>
    <col min="14604" max="14604" width="15.28515625" style="47" bestFit="1" customWidth="1"/>
    <col min="14605" max="14605" width="15" style="47" bestFit="1" customWidth="1"/>
    <col min="14606" max="14848" width="5.5703125" style="47"/>
    <col min="14849" max="14849" width="9.5703125" style="47" bestFit="1" customWidth="1"/>
    <col min="14850" max="14850" width="32.7109375" style="47" customWidth="1"/>
    <col min="14851" max="14851" width="12.7109375" style="47" customWidth="1"/>
    <col min="14852" max="14857" width="9.7109375" style="47" customWidth="1"/>
    <col min="14858" max="14858" width="11.140625" style="47" bestFit="1" customWidth="1"/>
    <col min="14859" max="14859" width="12.85546875" style="47" customWidth="1"/>
    <col min="14860" max="14860" width="15.28515625" style="47" bestFit="1" customWidth="1"/>
    <col min="14861" max="14861" width="15" style="47" bestFit="1" customWidth="1"/>
    <col min="14862" max="15104" width="5.5703125" style="47"/>
    <col min="15105" max="15105" width="9.5703125" style="47" bestFit="1" customWidth="1"/>
    <col min="15106" max="15106" width="32.7109375" style="47" customWidth="1"/>
    <col min="15107" max="15107" width="12.7109375" style="47" customWidth="1"/>
    <col min="15108" max="15113" width="9.7109375" style="47" customWidth="1"/>
    <col min="15114" max="15114" width="11.140625" style="47" bestFit="1" customWidth="1"/>
    <col min="15115" max="15115" width="12.85546875" style="47" customWidth="1"/>
    <col min="15116" max="15116" width="15.28515625" style="47" bestFit="1" customWidth="1"/>
    <col min="15117" max="15117" width="15" style="47" bestFit="1" customWidth="1"/>
    <col min="15118" max="15360" width="5.5703125" style="47"/>
    <col min="15361" max="15361" width="9.5703125" style="47" bestFit="1" customWidth="1"/>
    <col min="15362" max="15362" width="32.7109375" style="47" customWidth="1"/>
    <col min="15363" max="15363" width="12.7109375" style="47" customWidth="1"/>
    <col min="15364" max="15369" width="9.7109375" style="47" customWidth="1"/>
    <col min="15370" max="15370" width="11.140625" style="47" bestFit="1" customWidth="1"/>
    <col min="15371" max="15371" width="12.85546875" style="47" customWidth="1"/>
    <col min="15372" max="15372" width="15.28515625" style="47" bestFit="1" customWidth="1"/>
    <col min="15373" max="15373" width="15" style="47" bestFit="1" customWidth="1"/>
    <col min="15374" max="15616" width="5.5703125" style="47"/>
    <col min="15617" max="15617" width="9.5703125" style="47" bestFit="1" customWidth="1"/>
    <col min="15618" max="15618" width="32.7109375" style="47" customWidth="1"/>
    <col min="15619" max="15619" width="12.7109375" style="47" customWidth="1"/>
    <col min="15620" max="15625" width="9.7109375" style="47" customWidth="1"/>
    <col min="15626" max="15626" width="11.140625" style="47" bestFit="1" customWidth="1"/>
    <col min="15627" max="15627" width="12.85546875" style="47" customWidth="1"/>
    <col min="15628" max="15628" width="15.28515625" style="47" bestFit="1" customWidth="1"/>
    <col min="15629" max="15629" width="15" style="47" bestFit="1" customWidth="1"/>
    <col min="15630" max="15872" width="5.5703125" style="47"/>
    <col min="15873" max="15873" width="9.5703125" style="47" bestFit="1" customWidth="1"/>
    <col min="15874" max="15874" width="32.7109375" style="47" customWidth="1"/>
    <col min="15875" max="15875" width="12.7109375" style="47" customWidth="1"/>
    <col min="15876" max="15881" width="9.7109375" style="47" customWidth="1"/>
    <col min="15882" max="15882" width="11.140625" style="47" bestFit="1" customWidth="1"/>
    <col min="15883" max="15883" width="12.85546875" style="47" customWidth="1"/>
    <col min="15884" max="15884" width="15.28515625" style="47" bestFit="1" customWidth="1"/>
    <col min="15885" max="15885" width="15" style="47" bestFit="1" customWidth="1"/>
    <col min="15886" max="16128" width="5.5703125" style="47"/>
    <col min="16129" max="16129" width="9.5703125" style="47" bestFit="1" customWidth="1"/>
    <col min="16130" max="16130" width="32.7109375" style="47" customWidth="1"/>
    <col min="16131" max="16131" width="12.7109375" style="47" customWidth="1"/>
    <col min="16132" max="16137" width="9.7109375" style="47" customWidth="1"/>
    <col min="16138" max="16138" width="11.140625" style="47" bestFit="1" customWidth="1"/>
    <col min="16139" max="16139" width="12.85546875" style="47" customWidth="1"/>
    <col min="16140" max="16140" width="15.28515625" style="47" bestFit="1" customWidth="1"/>
    <col min="16141" max="16141" width="15" style="47" bestFit="1" customWidth="1"/>
    <col min="16142" max="16384" width="5.5703125" style="47"/>
  </cols>
  <sheetData>
    <row r="1" spans="1:13" x14ac:dyDescent="0.2">
      <c r="A1" s="37" t="s">
        <v>131</v>
      </c>
      <c r="B1" s="38" t="s">
        <v>233</v>
      </c>
      <c r="C1" s="38" t="s">
        <v>2</v>
      </c>
      <c r="D1" s="38" t="s">
        <v>234</v>
      </c>
      <c r="E1" s="38" t="s">
        <v>235</v>
      </c>
      <c r="F1" s="38" t="s">
        <v>236</v>
      </c>
      <c r="G1" s="38" t="s">
        <v>237</v>
      </c>
      <c r="H1" s="38" t="s">
        <v>238</v>
      </c>
      <c r="I1" s="38" t="s">
        <v>239</v>
      </c>
      <c r="J1" s="38" t="s">
        <v>11</v>
      </c>
      <c r="K1" s="38" t="s">
        <v>133</v>
      </c>
      <c r="L1" s="118" t="s">
        <v>13</v>
      </c>
      <c r="M1" s="40" t="s">
        <v>14</v>
      </c>
    </row>
    <row r="2" spans="1:13" x14ac:dyDescent="0.2">
      <c r="A2" s="152" t="s">
        <v>240</v>
      </c>
      <c r="B2" s="43" t="s">
        <v>241</v>
      </c>
      <c r="C2" s="43" t="s">
        <v>242</v>
      </c>
      <c r="D2" s="23"/>
      <c r="E2" s="23"/>
      <c r="F2" s="2"/>
      <c r="G2" s="45"/>
      <c r="H2" s="45"/>
      <c r="I2" s="45"/>
      <c r="J2" s="13">
        <f>SUM(D2:I2)</f>
        <v>0</v>
      </c>
      <c r="K2" s="131">
        <v>6990</v>
      </c>
      <c r="L2" s="105">
        <f>ROUND((K2*(1-40%)),0)*(1+0.05)</f>
        <v>4403.7</v>
      </c>
      <c r="M2" s="46">
        <f t="shared" ref="M2:M13" si="0">J2*L2</f>
        <v>0</v>
      </c>
    </row>
    <row r="3" spans="1:13" x14ac:dyDescent="0.2">
      <c r="A3" s="153" t="s">
        <v>240</v>
      </c>
      <c r="B3" s="49" t="s">
        <v>243</v>
      </c>
      <c r="C3" s="49" t="s">
        <v>244</v>
      </c>
      <c r="D3" s="24"/>
      <c r="E3" s="24"/>
      <c r="F3" s="4"/>
      <c r="G3" s="51"/>
      <c r="H3" s="51"/>
      <c r="I3" s="51"/>
      <c r="J3" s="19">
        <f t="shared" ref="J3:J4" si="1">SUM(D3:I3)</f>
        <v>0</v>
      </c>
      <c r="K3" s="122">
        <v>6990</v>
      </c>
      <c r="L3" s="105">
        <f t="shared" ref="L3:L13" si="2">ROUND((K3*(1-40%)),0)*(1+0.05)</f>
        <v>4403.7</v>
      </c>
      <c r="M3" s="52">
        <f t="shared" si="0"/>
        <v>0</v>
      </c>
    </row>
    <row r="4" spans="1:13" x14ac:dyDescent="0.2">
      <c r="A4" s="153" t="s">
        <v>240</v>
      </c>
      <c r="B4" s="49" t="s">
        <v>245</v>
      </c>
      <c r="C4" s="49" t="s">
        <v>246</v>
      </c>
      <c r="D4" s="24"/>
      <c r="E4" s="24"/>
      <c r="F4" s="4"/>
      <c r="G4" s="51"/>
      <c r="H4" s="51"/>
      <c r="I4" s="51"/>
      <c r="J4" s="19">
        <f t="shared" si="1"/>
        <v>0</v>
      </c>
      <c r="K4" s="122">
        <v>6990</v>
      </c>
      <c r="L4" s="105">
        <f t="shared" si="2"/>
        <v>4403.7</v>
      </c>
      <c r="M4" s="52">
        <f t="shared" si="0"/>
        <v>0</v>
      </c>
    </row>
    <row r="5" spans="1:13" x14ac:dyDescent="0.2">
      <c r="A5" s="153" t="s">
        <v>240</v>
      </c>
      <c r="B5" s="49" t="s">
        <v>247</v>
      </c>
      <c r="C5" s="49" t="s">
        <v>248</v>
      </c>
      <c r="D5" s="24"/>
      <c r="E5" s="24"/>
      <c r="F5" s="4"/>
      <c r="G5" s="51"/>
      <c r="H5" s="51"/>
      <c r="I5" s="51"/>
      <c r="J5" s="19">
        <f>SUM(D5:I5)</f>
        <v>0</v>
      </c>
      <c r="K5" s="122">
        <v>6990</v>
      </c>
      <c r="L5" s="105">
        <f t="shared" si="2"/>
        <v>4403.7</v>
      </c>
      <c r="M5" s="52">
        <f t="shared" si="0"/>
        <v>0</v>
      </c>
    </row>
    <row r="6" spans="1:13" x14ac:dyDescent="0.2">
      <c r="A6" s="153" t="s">
        <v>240</v>
      </c>
      <c r="B6" s="49" t="s">
        <v>249</v>
      </c>
      <c r="C6" s="49" t="s">
        <v>250</v>
      </c>
      <c r="D6" s="24"/>
      <c r="E6" s="24"/>
      <c r="F6" s="4"/>
      <c r="G6" s="51"/>
      <c r="H6" s="51"/>
      <c r="I6" s="51"/>
      <c r="J6" s="19">
        <f>SUM(D6:I6)</f>
        <v>0</v>
      </c>
      <c r="K6" s="122">
        <v>6990</v>
      </c>
      <c r="L6" s="105">
        <f t="shared" si="2"/>
        <v>4403.7</v>
      </c>
      <c r="M6" s="52">
        <f t="shared" si="0"/>
        <v>0</v>
      </c>
    </row>
    <row r="7" spans="1:13" x14ac:dyDescent="0.2">
      <c r="A7" s="153" t="s">
        <v>240</v>
      </c>
      <c r="B7" s="49" t="s">
        <v>251</v>
      </c>
      <c r="C7" s="49" t="s">
        <v>252</v>
      </c>
      <c r="D7" s="24"/>
      <c r="E7" s="24"/>
      <c r="F7" s="4"/>
      <c r="G7" s="51"/>
      <c r="H7" s="51"/>
      <c r="I7" s="51"/>
      <c r="J7" s="19">
        <f>SUM(D7:I7)</f>
        <v>0</v>
      </c>
      <c r="K7" s="122">
        <v>6990</v>
      </c>
      <c r="L7" s="105">
        <f t="shared" si="2"/>
        <v>4403.7</v>
      </c>
      <c r="M7" s="52">
        <f t="shared" si="0"/>
        <v>0</v>
      </c>
    </row>
    <row r="8" spans="1:13" x14ac:dyDescent="0.2">
      <c r="A8" s="219" t="s">
        <v>240</v>
      </c>
      <c r="B8" s="222" t="s">
        <v>253</v>
      </c>
      <c r="C8" s="49" t="s">
        <v>254</v>
      </c>
      <c r="D8" s="24"/>
      <c r="E8" s="51"/>
      <c r="F8" s="51"/>
      <c r="G8" s="51"/>
      <c r="H8" s="51"/>
      <c r="I8" s="51"/>
      <c r="J8" s="19">
        <f>SUM(D8)</f>
        <v>0</v>
      </c>
      <c r="K8" s="122">
        <v>4490</v>
      </c>
      <c r="L8" s="105">
        <f t="shared" si="2"/>
        <v>2828.7000000000003</v>
      </c>
      <c r="M8" s="52">
        <f t="shared" si="0"/>
        <v>0</v>
      </c>
    </row>
    <row r="9" spans="1:13" x14ac:dyDescent="0.2">
      <c r="A9" s="220"/>
      <c r="B9" s="223"/>
      <c r="C9" s="49" t="s">
        <v>254</v>
      </c>
      <c r="D9" s="51"/>
      <c r="E9" s="24"/>
      <c r="F9" s="51"/>
      <c r="G9" s="51"/>
      <c r="H9" s="51"/>
      <c r="I9" s="51"/>
      <c r="J9" s="19">
        <f>SUM(E9)</f>
        <v>0</v>
      </c>
      <c r="K9" s="122">
        <v>4250</v>
      </c>
      <c r="L9" s="105">
        <f t="shared" si="2"/>
        <v>2677.5</v>
      </c>
      <c r="M9" s="52">
        <f t="shared" si="0"/>
        <v>0</v>
      </c>
    </row>
    <row r="10" spans="1:13" x14ac:dyDescent="0.2">
      <c r="A10" s="220"/>
      <c r="B10" s="223"/>
      <c r="C10" s="49" t="s">
        <v>254</v>
      </c>
      <c r="D10" s="51"/>
      <c r="E10" s="51"/>
      <c r="F10" s="24"/>
      <c r="G10" s="51"/>
      <c r="H10" s="51"/>
      <c r="I10" s="51"/>
      <c r="J10" s="19">
        <f>SUM(F10)</f>
        <v>0</v>
      </c>
      <c r="K10" s="122">
        <v>3750</v>
      </c>
      <c r="L10" s="105">
        <f t="shared" si="2"/>
        <v>2362.5</v>
      </c>
      <c r="M10" s="52">
        <f t="shared" si="0"/>
        <v>0</v>
      </c>
    </row>
    <row r="11" spans="1:13" x14ac:dyDescent="0.2">
      <c r="A11" s="220"/>
      <c r="B11" s="223"/>
      <c r="C11" s="49" t="s">
        <v>254</v>
      </c>
      <c r="D11" s="51"/>
      <c r="E11" s="51"/>
      <c r="F11" s="51"/>
      <c r="G11" s="24"/>
      <c r="H11" s="51"/>
      <c r="I11" s="51"/>
      <c r="J11" s="19">
        <f>SUM(G11)</f>
        <v>0</v>
      </c>
      <c r="K11" s="122">
        <v>3490</v>
      </c>
      <c r="L11" s="105">
        <f t="shared" si="2"/>
        <v>2198.7000000000003</v>
      </c>
      <c r="M11" s="52">
        <f t="shared" si="0"/>
        <v>0</v>
      </c>
    </row>
    <row r="12" spans="1:13" x14ac:dyDescent="0.2">
      <c r="A12" s="220"/>
      <c r="B12" s="223"/>
      <c r="C12" s="49" t="s">
        <v>254</v>
      </c>
      <c r="D12" s="51"/>
      <c r="E12" s="51"/>
      <c r="F12" s="51"/>
      <c r="G12" s="51"/>
      <c r="H12" s="24"/>
      <c r="I12" s="51"/>
      <c r="J12" s="19">
        <f>SUM(H12)</f>
        <v>0</v>
      </c>
      <c r="K12" s="122">
        <v>3250</v>
      </c>
      <c r="L12" s="105">
        <f t="shared" si="2"/>
        <v>2047.5</v>
      </c>
      <c r="M12" s="52">
        <f t="shared" si="0"/>
        <v>0</v>
      </c>
    </row>
    <row r="13" spans="1:13" ht="13.5" thickBot="1" x14ac:dyDescent="0.25">
      <c r="A13" s="221"/>
      <c r="B13" s="224"/>
      <c r="C13" s="68" t="s">
        <v>254</v>
      </c>
      <c r="D13" s="70"/>
      <c r="E13" s="70"/>
      <c r="F13" s="70"/>
      <c r="G13" s="70"/>
      <c r="H13" s="70"/>
      <c r="I13" s="25"/>
      <c r="J13" s="20">
        <f>SUM(I13)</f>
        <v>0</v>
      </c>
      <c r="K13" s="136">
        <v>2990</v>
      </c>
      <c r="L13" s="105">
        <f t="shared" si="2"/>
        <v>1883.7</v>
      </c>
      <c r="M13" s="72">
        <f t="shared" si="0"/>
        <v>0</v>
      </c>
    </row>
    <row r="14" spans="1:13" x14ac:dyDescent="0.2">
      <c r="A14" s="89"/>
      <c r="B14" s="137"/>
      <c r="C14" s="138"/>
      <c r="D14" s="138"/>
      <c r="E14" s="138"/>
      <c r="F14" s="138"/>
      <c r="G14" s="138"/>
      <c r="H14" s="138"/>
      <c r="I14" s="75" t="s">
        <v>68</v>
      </c>
      <c r="J14" s="76">
        <f>SUM(J2:J13)</f>
        <v>0</v>
      </c>
      <c r="K14" s="75"/>
      <c r="L14" s="75" t="s">
        <v>69</v>
      </c>
      <c r="M14" s="78">
        <f>SUM(M2:M13)</f>
        <v>0</v>
      </c>
    </row>
    <row r="15" spans="1:13" x14ac:dyDescent="0.2">
      <c r="A15" s="89"/>
      <c r="B15" s="80"/>
      <c r="C15" s="47"/>
      <c r="D15" s="47"/>
      <c r="E15" s="47"/>
      <c r="F15" s="47"/>
      <c r="G15" s="47"/>
      <c r="H15" s="47"/>
      <c r="I15" s="47"/>
      <c r="J15" s="79"/>
      <c r="M15" s="79"/>
    </row>
    <row r="16" spans="1:13" x14ac:dyDescent="0.2">
      <c r="A16" s="89"/>
      <c r="B16" s="47"/>
      <c r="C16" s="203"/>
      <c r="D16" s="203"/>
      <c r="E16" s="203"/>
      <c r="F16" s="203"/>
      <c r="G16" s="203"/>
      <c r="H16" s="203"/>
      <c r="I16" s="203"/>
      <c r="J16" s="83"/>
      <c r="K16" s="84"/>
      <c r="L16" s="85"/>
      <c r="M16" s="86"/>
    </row>
    <row r="17" spans="1:13" x14ac:dyDescent="0.2">
      <c r="A17" s="89"/>
      <c r="C17" s="138"/>
      <c r="D17" s="138"/>
      <c r="E17" s="138"/>
      <c r="F17" s="138"/>
      <c r="G17" s="138"/>
      <c r="H17" s="138"/>
      <c r="I17" s="138"/>
      <c r="J17" s="87"/>
      <c r="K17" s="88"/>
      <c r="L17" s="88"/>
      <c r="M17" s="89"/>
    </row>
    <row r="18" spans="1:13" x14ac:dyDescent="0.2">
      <c r="J18" s="90"/>
      <c r="K18" s="140"/>
      <c r="L18" s="92"/>
      <c r="M18" s="93"/>
    </row>
    <row r="20" spans="1:13" x14ac:dyDescent="0.2">
      <c r="K20" s="141"/>
      <c r="L20" s="95"/>
      <c r="M20" s="96"/>
    </row>
    <row r="23" spans="1:13" x14ac:dyDescent="0.2">
      <c r="B23" s="47"/>
    </row>
    <row r="24" spans="1:13" x14ac:dyDescent="0.2">
      <c r="B24" s="47"/>
    </row>
    <row r="31" spans="1:13" x14ac:dyDescent="0.2">
      <c r="J31" s="97"/>
      <c r="K31" s="99"/>
      <c r="L31" s="99"/>
      <c r="M31" s="100"/>
    </row>
    <row r="32" spans="1:13" x14ac:dyDescent="0.2">
      <c r="K32" s="99"/>
      <c r="L32" s="99"/>
    </row>
    <row r="33" spans="1:12" x14ac:dyDescent="0.2">
      <c r="A33" s="47"/>
      <c r="B33" s="47"/>
      <c r="K33" s="102"/>
      <c r="L33" s="102"/>
    </row>
    <row r="34" spans="1:12" x14ac:dyDescent="0.2">
      <c r="A34" s="103"/>
      <c r="B34" s="103"/>
      <c r="K34" s="102"/>
      <c r="L34" s="102"/>
    </row>
  </sheetData>
  <sheetProtection password="CC6B" sheet="1" objects="1" scenarios="1"/>
  <mergeCells count="3">
    <mergeCell ref="A8:A13"/>
    <mergeCell ref="B8:B13"/>
    <mergeCell ref="C16:I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9" sqref="J9"/>
    </sheetView>
  </sheetViews>
  <sheetFormatPr defaultColWidth="5.5703125" defaultRowHeight="12.75" x14ac:dyDescent="0.2"/>
  <cols>
    <col min="1" max="1" width="9.5703125" style="73" bestFit="1" customWidth="1"/>
    <col min="2" max="2" width="43.140625" style="73" customWidth="1"/>
    <col min="3" max="3" width="11.85546875" style="74" customWidth="1"/>
    <col min="4" max="4" width="10.28515625" style="74" customWidth="1"/>
    <col min="5" max="7" width="10.28515625" style="47" customWidth="1"/>
    <col min="8" max="8" width="11.140625" style="47" bestFit="1" customWidth="1"/>
    <col min="9" max="9" width="12.85546875" style="79" customWidth="1"/>
    <col min="10" max="10" width="15.28515625" style="79" bestFit="1" customWidth="1"/>
    <col min="11" max="11" width="19.140625" style="47" bestFit="1" customWidth="1"/>
    <col min="12" max="12" width="5.5703125" style="47"/>
    <col min="13" max="13" width="7.140625" style="47" bestFit="1" customWidth="1"/>
    <col min="14" max="254" width="5.5703125" style="47"/>
    <col min="255" max="255" width="9.5703125" style="47" bestFit="1" customWidth="1"/>
    <col min="256" max="256" width="46.7109375" style="47" bestFit="1" customWidth="1"/>
    <col min="257" max="257" width="11.85546875" style="47" customWidth="1"/>
    <col min="258" max="259" width="10.42578125" style="47" customWidth="1"/>
    <col min="260" max="260" width="7.85546875" style="47" customWidth="1"/>
    <col min="261" max="261" width="7.5703125" style="47" customWidth="1"/>
    <col min="262" max="262" width="11.140625" style="47" bestFit="1" customWidth="1"/>
    <col min="263" max="263" width="12.85546875" style="47" customWidth="1"/>
    <col min="264" max="264" width="15.28515625" style="47" bestFit="1" customWidth="1"/>
    <col min="265" max="265" width="15" style="47" bestFit="1" customWidth="1"/>
    <col min="266" max="266" width="5.5703125" style="47"/>
    <col min="267" max="267" width="7.140625" style="47" bestFit="1" customWidth="1"/>
    <col min="268" max="510" width="5.5703125" style="47"/>
    <col min="511" max="511" width="9.5703125" style="47" bestFit="1" customWidth="1"/>
    <col min="512" max="512" width="46.7109375" style="47" bestFit="1" customWidth="1"/>
    <col min="513" max="513" width="11.85546875" style="47" customWidth="1"/>
    <col min="514" max="515" width="10.42578125" style="47" customWidth="1"/>
    <col min="516" max="516" width="7.85546875" style="47" customWidth="1"/>
    <col min="517" max="517" width="7.5703125" style="47" customWidth="1"/>
    <col min="518" max="518" width="11.140625" style="47" bestFit="1" customWidth="1"/>
    <col min="519" max="519" width="12.85546875" style="47" customWidth="1"/>
    <col min="520" max="520" width="15.28515625" style="47" bestFit="1" customWidth="1"/>
    <col min="521" max="521" width="15" style="47" bestFit="1" customWidth="1"/>
    <col min="522" max="522" width="5.5703125" style="47"/>
    <col min="523" max="523" width="7.140625" style="47" bestFit="1" customWidth="1"/>
    <col min="524" max="766" width="5.5703125" style="47"/>
    <col min="767" max="767" width="9.5703125" style="47" bestFit="1" customWidth="1"/>
    <col min="768" max="768" width="46.7109375" style="47" bestFit="1" customWidth="1"/>
    <col min="769" max="769" width="11.85546875" style="47" customWidth="1"/>
    <col min="770" max="771" width="10.42578125" style="47" customWidth="1"/>
    <col min="772" max="772" width="7.85546875" style="47" customWidth="1"/>
    <col min="773" max="773" width="7.5703125" style="47" customWidth="1"/>
    <col min="774" max="774" width="11.140625" style="47" bestFit="1" customWidth="1"/>
    <col min="775" max="775" width="12.85546875" style="47" customWidth="1"/>
    <col min="776" max="776" width="15.28515625" style="47" bestFit="1" customWidth="1"/>
    <col min="777" max="777" width="15" style="47" bestFit="1" customWidth="1"/>
    <col min="778" max="778" width="5.5703125" style="47"/>
    <col min="779" max="779" width="7.140625" style="47" bestFit="1" customWidth="1"/>
    <col min="780" max="1022" width="5.5703125" style="47"/>
    <col min="1023" max="1023" width="9.5703125" style="47" bestFit="1" customWidth="1"/>
    <col min="1024" max="1024" width="46.7109375" style="47" bestFit="1" customWidth="1"/>
    <col min="1025" max="1025" width="11.85546875" style="47" customWidth="1"/>
    <col min="1026" max="1027" width="10.42578125" style="47" customWidth="1"/>
    <col min="1028" max="1028" width="7.85546875" style="47" customWidth="1"/>
    <col min="1029" max="1029" width="7.5703125" style="47" customWidth="1"/>
    <col min="1030" max="1030" width="11.140625" style="47" bestFit="1" customWidth="1"/>
    <col min="1031" max="1031" width="12.85546875" style="47" customWidth="1"/>
    <col min="1032" max="1032" width="15.28515625" style="47" bestFit="1" customWidth="1"/>
    <col min="1033" max="1033" width="15" style="47" bestFit="1" customWidth="1"/>
    <col min="1034" max="1034" width="5.5703125" style="47"/>
    <col min="1035" max="1035" width="7.140625" style="47" bestFit="1" customWidth="1"/>
    <col min="1036" max="1278" width="5.5703125" style="47"/>
    <col min="1279" max="1279" width="9.5703125" style="47" bestFit="1" customWidth="1"/>
    <col min="1280" max="1280" width="46.7109375" style="47" bestFit="1" customWidth="1"/>
    <col min="1281" max="1281" width="11.85546875" style="47" customWidth="1"/>
    <col min="1282" max="1283" width="10.42578125" style="47" customWidth="1"/>
    <col min="1284" max="1284" width="7.85546875" style="47" customWidth="1"/>
    <col min="1285" max="1285" width="7.5703125" style="47" customWidth="1"/>
    <col min="1286" max="1286" width="11.140625" style="47" bestFit="1" customWidth="1"/>
    <col min="1287" max="1287" width="12.85546875" style="47" customWidth="1"/>
    <col min="1288" max="1288" width="15.28515625" style="47" bestFit="1" customWidth="1"/>
    <col min="1289" max="1289" width="15" style="47" bestFit="1" customWidth="1"/>
    <col min="1290" max="1290" width="5.5703125" style="47"/>
    <col min="1291" max="1291" width="7.140625" style="47" bestFit="1" customWidth="1"/>
    <col min="1292" max="1534" width="5.5703125" style="47"/>
    <col min="1535" max="1535" width="9.5703125" style="47" bestFit="1" customWidth="1"/>
    <col min="1536" max="1536" width="46.7109375" style="47" bestFit="1" customWidth="1"/>
    <col min="1537" max="1537" width="11.85546875" style="47" customWidth="1"/>
    <col min="1538" max="1539" width="10.42578125" style="47" customWidth="1"/>
    <col min="1540" max="1540" width="7.85546875" style="47" customWidth="1"/>
    <col min="1541" max="1541" width="7.5703125" style="47" customWidth="1"/>
    <col min="1542" max="1542" width="11.140625" style="47" bestFit="1" customWidth="1"/>
    <col min="1543" max="1543" width="12.85546875" style="47" customWidth="1"/>
    <col min="1544" max="1544" width="15.28515625" style="47" bestFit="1" customWidth="1"/>
    <col min="1545" max="1545" width="15" style="47" bestFit="1" customWidth="1"/>
    <col min="1546" max="1546" width="5.5703125" style="47"/>
    <col min="1547" max="1547" width="7.140625" style="47" bestFit="1" customWidth="1"/>
    <col min="1548" max="1790" width="5.5703125" style="47"/>
    <col min="1791" max="1791" width="9.5703125" style="47" bestFit="1" customWidth="1"/>
    <col min="1792" max="1792" width="46.7109375" style="47" bestFit="1" customWidth="1"/>
    <col min="1793" max="1793" width="11.85546875" style="47" customWidth="1"/>
    <col min="1794" max="1795" width="10.42578125" style="47" customWidth="1"/>
    <col min="1796" max="1796" width="7.85546875" style="47" customWidth="1"/>
    <col min="1797" max="1797" width="7.5703125" style="47" customWidth="1"/>
    <col min="1798" max="1798" width="11.140625" style="47" bestFit="1" customWidth="1"/>
    <col min="1799" max="1799" width="12.85546875" style="47" customWidth="1"/>
    <col min="1800" max="1800" width="15.28515625" style="47" bestFit="1" customWidth="1"/>
    <col min="1801" max="1801" width="15" style="47" bestFit="1" customWidth="1"/>
    <col min="1802" max="1802" width="5.5703125" style="47"/>
    <col min="1803" max="1803" width="7.140625" style="47" bestFit="1" customWidth="1"/>
    <col min="1804" max="2046" width="5.5703125" style="47"/>
    <col min="2047" max="2047" width="9.5703125" style="47" bestFit="1" customWidth="1"/>
    <col min="2048" max="2048" width="46.7109375" style="47" bestFit="1" customWidth="1"/>
    <col min="2049" max="2049" width="11.85546875" style="47" customWidth="1"/>
    <col min="2050" max="2051" width="10.42578125" style="47" customWidth="1"/>
    <col min="2052" max="2052" width="7.85546875" style="47" customWidth="1"/>
    <col min="2053" max="2053" width="7.5703125" style="47" customWidth="1"/>
    <col min="2054" max="2054" width="11.140625" style="47" bestFit="1" customWidth="1"/>
    <col min="2055" max="2055" width="12.85546875" style="47" customWidth="1"/>
    <col min="2056" max="2056" width="15.28515625" style="47" bestFit="1" customWidth="1"/>
    <col min="2057" max="2057" width="15" style="47" bestFit="1" customWidth="1"/>
    <col min="2058" max="2058" width="5.5703125" style="47"/>
    <col min="2059" max="2059" width="7.140625" style="47" bestFit="1" customWidth="1"/>
    <col min="2060" max="2302" width="5.5703125" style="47"/>
    <col min="2303" max="2303" width="9.5703125" style="47" bestFit="1" customWidth="1"/>
    <col min="2304" max="2304" width="46.7109375" style="47" bestFit="1" customWidth="1"/>
    <col min="2305" max="2305" width="11.85546875" style="47" customWidth="1"/>
    <col min="2306" max="2307" width="10.42578125" style="47" customWidth="1"/>
    <col min="2308" max="2308" width="7.85546875" style="47" customWidth="1"/>
    <col min="2309" max="2309" width="7.5703125" style="47" customWidth="1"/>
    <col min="2310" max="2310" width="11.140625" style="47" bestFit="1" customWidth="1"/>
    <col min="2311" max="2311" width="12.85546875" style="47" customWidth="1"/>
    <col min="2312" max="2312" width="15.28515625" style="47" bestFit="1" customWidth="1"/>
    <col min="2313" max="2313" width="15" style="47" bestFit="1" customWidth="1"/>
    <col min="2314" max="2314" width="5.5703125" style="47"/>
    <col min="2315" max="2315" width="7.140625" style="47" bestFit="1" customWidth="1"/>
    <col min="2316" max="2558" width="5.5703125" style="47"/>
    <col min="2559" max="2559" width="9.5703125" style="47" bestFit="1" customWidth="1"/>
    <col min="2560" max="2560" width="46.7109375" style="47" bestFit="1" customWidth="1"/>
    <col min="2561" max="2561" width="11.85546875" style="47" customWidth="1"/>
    <col min="2562" max="2563" width="10.42578125" style="47" customWidth="1"/>
    <col min="2564" max="2564" width="7.85546875" style="47" customWidth="1"/>
    <col min="2565" max="2565" width="7.5703125" style="47" customWidth="1"/>
    <col min="2566" max="2566" width="11.140625" style="47" bestFit="1" customWidth="1"/>
    <col min="2567" max="2567" width="12.85546875" style="47" customWidth="1"/>
    <col min="2568" max="2568" width="15.28515625" style="47" bestFit="1" customWidth="1"/>
    <col min="2569" max="2569" width="15" style="47" bestFit="1" customWidth="1"/>
    <col min="2570" max="2570" width="5.5703125" style="47"/>
    <col min="2571" max="2571" width="7.140625" style="47" bestFit="1" customWidth="1"/>
    <col min="2572" max="2814" width="5.5703125" style="47"/>
    <col min="2815" max="2815" width="9.5703125" style="47" bestFit="1" customWidth="1"/>
    <col min="2816" max="2816" width="46.7109375" style="47" bestFit="1" customWidth="1"/>
    <col min="2817" max="2817" width="11.85546875" style="47" customWidth="1"/>
    <col min="2818" max="2819" width="10.42578125" style="47" customWidth="1"/>
    <col min="2820" max="2820" width="7.85546875" style="47" customWidth="1"/>
    <col min="2821" max="2821" width="7.5703125" style="47" customWidth="1"/>
    <col min="2822" max="2822" width="11.140625" style="47" bestFit="1" customWidth="1"/>
    <col min="2823" max="2823" width="12.85546875" style="47" customWidth="1"/>
    <col min="2824" max="2824" width="15.28515625" style="47" bestFit="1" customWidth="1"/>
    <col min="2825" max="2825" width="15" style="47" bestFit="1" customWidth="1"/>
    <col min="2826" max="2826" width="5.5703125" style="47"/>
    <col min="2827" max="2827" width="7.140625" style="47" bestFit="1" customWidth="1"/>
    <col min="2828" max="3070" width="5.5703125" style="47"/>
    <col min="3071" max="3071" width="9.5703125" style="47" bestFit="1" customWidth="1"/>
    <col min="3072" max="3072" width="46.7109375" style="47" bestFit="1" customWidth="1"/>
    <col min="3073" max="3073" width="11.85546875" style="47" customWidth="1"/>
    <col min="3074" max="3075" width="10.42578125" style="47" customWidth="1"/>
    <col min="3076" max="3076" width="7.85546875" style="47" customWidth="1"/>
    <col min="3077" max="3077" width="7.5703125" style="47" customWidth="1"/>
    <col min="3078" max="3078" width="11.140625" style="47" bestFit="1" customWidth="1"/>
    <col min="3079" max="3079" width="12.85546875" style="47" customWidth="1"/>
    <col min="3080" max="3080" width="15.28515625" style="47" bestFit="1" customWidth="1"/>
    <col min="3081" max="3081" width="15" style="47" bestFit="1" customWidth="1"/>
    <col min="3082" max="3082" width="5.5703125" style="47"/>
    <col min="3083" max="3083" width="7.140625" style="47" bestFit="1" customWidth="1"/>
    <col min="3084" max="3326" width="5.5703125" style="47"/>
    <col min="3327" max="3327" width="9.5703125" style="47" bestFit="1" customWidth="1"/>
    <col min="3328" max="3328" width="46.7109375" style="47" bestFit="1" customWidth="1"/>
    <col min="3329" max="3329" width="11.85546875" style="47" customWidth="1"/>
    <col min="3330" max="3331" width="10.42578125" style="47" customWidth="1"/>
    <col min="3332" max="3332" width="7.85546875" style="47" customWidth="1"/>
    <col min="3333" max="3333" width="7.5703125" style="47" customWidth="1"/>
    <col min="3334" max="3334" width="11.140625" style="47" bestFit="1" customWidth="1"/>
    <col min="3335" max="3335" width="12.85546875" style="47" customWidth="1"/>
    <col min="3336" max="3336" width="15.28515625" style="47" bestFit="1" customWidth="1"/>
    <col min="3337" max="3337" width="15" style="47" bestFit="1" customWidth="1"/>
    <col min="3338" max="3338" width="5.5703125" style="47"/>
    <col min="3339" max="3339" width="7.140625" style="47" bestFit="1" customWidth="1"/>
    <col min="3340" max="3582" width="5.5703125" style="47"/>
    <col min="3583" max="3583" width="9.5703125" style="47" bestFit="1" customWidth="1"/>
    <col min="3584" max="3584" width="46.7109375" style="47" bestFit="1" customWidth="1"/>
    <col min="3585" max="3585" width="11.85546875" style="47" customWidth="1"/>
    <col min="3586" max="3587" width="10.42578125" style="47" customWidth="1"/>
    <col min="3588" max="3588" width="7.85546875" style="47" customWidth="1"/>
    <col min="3589" max="3589" width="7.5703125" style="47" customWidth="1"/>
    <col min="3590" max="3590" width="11.140625" style="47" bestFit="1" customWidth="1"/>
    <col min="3591" max="3591" width="12.85546875" style="47" customWidth="1"/>
    <col min="3592" max="3592" width="15.28515625" style="47" bestFit="1" customWidth="1"/>
    <col min="3593" max="3593" width="15" style="47" bestFit="1" customWidth="1"/>
    <col min="3594" max="3594" width="5.5703125" style="47"/>
    <col min="3595" max="3595" width="7.140625" style="47" bestFit="1" customWidth="1"/>
    <col min="3596" max="3838" width="5.5703125" style="47"/>
    <col min="3839" max="3839" width="9.5703125" style="47" bestFit="1" customWidth="1"/>
    <col min="3840" max="3840" width="46.7109375" style="47" bestFit="1" customWidth="1"/>
    <col min="3841" max="3841" width="11.85546875" style="47" customWidth="1"/>
    <col min="3842" max="3843" width="10.42578125" style="47" customWidth="1"/>
    <col min="3844" max="3844" width="7.85546875" style="47" customWidth="1"/>
    <col min="3845" max="3845" width="7.5703125" style="47" customWidth="1"/>
    <col min="3846" max="3846" width="11.140625" style="47" bestFit="1" customWidth="1"/>
    <col min="3847" max="3847" width="12.85546875" style="47" customWidth="1"/>
    <col min="3848" max="3848" width="15.28515625" style="47" bestFit="1" customWidth="1"/>
    <col min="3849" max="3849" width="15" style="47" bestFit="1" customWidth="1"/>
    <col min="3850" max="3850" width="5.5703125" style="47"/>
    <col min="3851" max="3851" width="7.140625" style="47" bestFit="1" customWidth="1"/>
    <col min="3852" max="4094" width="5.5703125" style="47"/>
    <col min="4095" max="4095" width="9.5703125" style="47" bestFit="1" customWidth="1"/>
    <col min="4096" max="4096" width="46.7109375" style="47" bestFit="1" customWidth="1"/>
    <col min="4097" max="4097" width="11.85546875" style="47" customWidth="1"/>
    <col min="4098" max="4099" width="10.42578125" style="47" customWidth="1"/>
    <col min="4100" max="4100" width="7.85546875" style="47" customWidth="1"/>
    <col min="4101" max="4101" width="7.5703125" style="47" customWidth="1"/>
    <col min="4102" max="4102" width="11.140625" style="47" bestFit="1" customWidth="1"/>
    <col min="4103" max="4103" width="12.85546875" style="47" customWidth="1"/>
    <col min="4104" max="4104" width="15.28515625" style="47" bestFit="1" customWidth="1"/>
    <col min="4105" max="4105" width="15" style="47" bestFit="1" customWidth="1"/>
    <col min="4106" max="4106" width="5.5703125" style="47"/>
    <col min="4107" max="4107" width="7.140625" style="47" bestFit="1" customWidth="1"/>
    <col min="4108" max="4350" width="5.5703125" style="47"/>
    <col min="4351" max="4351" width="9.5703125" style="47" bestFit="1" customWidth="1"/>
    <col min="4352" max="4352" width="46.7109375" style="47" bestFit="1" customWidth="1"/>
    <col min="4353" max="4353" width="11.85546875" style="47" customWidth="1"/>
    <col min="4354" max="4355" width="10.42578125" style="47" customWidth="1"/>
    <col min="4356" max="4356" width="7.85546875" style="47" customWidth="1"/>
    <col min="4357" max="4357" width="7.5703125" style="47" customWidth="1"/>
    <col min="4358" max="4358" width="11.140625" style="47" bestFit="1" customWidth="1"/>
    <col min="4359" max="4359" width="12.85546875" style="47" customWidth="1"/>
    <col min="4360" max="4360" width="15.28515625" style="47" bestFit="1" customWidth="1"/>
    <col min="4361" max="4361" width="15" style="47" bestFit="1" customWidth="1"/>
    <col min="4362" max="4362" width="5.5703125" style="47"/>
    <col min="4363" max="4363" width="7.140625" style="47" bestFit="1" customWidth="1"/>
    <col min="4364" max="4606" width="5.5703125" style="47"/>
    <col min="4607" max="4607" width="9.5703125" style="47" bestFit="1" customWidth="1"/>
    <col min="4608" max="4608" width="46.7109375" style="47" bestFit="1" customWidth="1"/>
    <col min="4609" max="4609" width="11.85546875" style="47" customWidth="1"/>
    <col min="4610" max="4611" width="10.42578125" style="47" customWidth="1"/>
    <col min="4612" max="4612" width="7.85546875" style="47" customWidth="1"/>
    <col min="4613" max="4613" width="7.5703125" style="47" customWidth="1"/>
    <col min="4614" max="4614" width="11.140625" style="47" bestFit="1" customWidth="1"/>
    <col min="4615" max="4615" width="12.85546875" style="47" customWidth="1"/>
    <col min="4616" max="4616" width="15.28515625" style="47" bestFit="1" customWidth="1"/>
    <col min="4617" max="4617" width="15" style="47" bestFit="1" customWidth="1"/>
    <col min="4618" max="4618" width="5.5703125" style="47"/>
    <col min="4619" max="4619" width="7.140625" style="47" bestFit="1" customWidth="1"/>
    <col min="4620" max="4862" width="5.5703125" style="47"/>
    <col min="4863" max="4863" width="9.5703125" style="47" bestFit="1" customWidth="1"/>
    <col min="4864" max="4864" width="46.7109375" style="47" bestFit="1" customWidth="1"/>
    <col min="4865" max="4865" width="11.85546875" style="47" customWidth="1"/>
    <col min="4866" max="4867" width="10.42578125" style="47" customWidth="1"/>
    <col min="4868" max="4868" width="7.85546875" style="47" customWidth="1"/>
    <col min="4869" max="4869" width="7.5703125" style="47" customWidth="1"/>
    <col min="4870" max="4870" width="11.140625" style="47" bestFit="1" customWidth="1"/>
    <col min="4871" max="4871" width="12.85546875" style="47" customWidth="1"/>
    <col min="4872" max="4872" width="15.28515625" style="47" bestFit="1" customWidth="1"/>
    <col min="4873" max="4873" width="15" style="47" bestFit="1" customWidth="1"/>
    <col min="4874" max="4874" width="5.5703125" style="47"/>
    <col min="4875" max="4875" width="7.140625" style="47" bestFit="1" customWidth="1"/>
    <col min="4876" max="5118" width="5.5703125" style="47"/>
    <col min="5119" max="5119" width="9.5703125" style="47" bestFit="1" customWidth="1"/>
    <col min="5120" max="5120" width="46.7109375" style="47" bestFit="1" customWidth="1"/>
    <col min="5121" max="5121" width="11.85546875" style="47" customWidth="1"/>
    <col min="5122" max="5123" width="10.42578125" style="47" customWidth="1"/>
    <col min="5124" max="5124" width="7.85546875" style="47" customWidth="1"/>
    <col min="5125" max="5125" width="7.5703125" style="47" customWidth="1"/>
    <col min="5126" max="5126" width="11.140625" style="47" bestFit="1" customWidth="1"/>
    <col min="5127" max="5127" width="12.85546875" style="47" customWidth="1"/>
    <col min="5128" max="5128" width="15.28515625" style="47" bestFit="1" customWidth="1"/>
    <col min="5129" max="5129" width="15" style="47" bestFit="1" customWidth="1"/>
    <col min="5130" max="5130" width="5.5703125" style="47"/>
    <col min="5131" max="5131" width="7.140625" style="47" bestFit="1" customWidth="1"/>
    <col min="5132" max="5374" width="5.5703125" style="47"/>
    <col min="5375" max="5375" width="9.5703125" style="47" bestFit="1" customWidth="1"/>
    <col min="5376" max="5376" width="46.7109375" style="47" bestFit="1" customWidth="1"/>
    <col min="5377" max="5377" width="11.85546875" style="47" customWidth="1"/>
    <col min="5378" max="5379" width="10.42578125" style="47" customWidth="1"/>
    <col min="5380" max="5380" width="7.85546875" style="47" customWidth="1"/>
    <col min="5381" max="5381" width="7.5703125" style="47" customWidth="1"/>
    <col min="5382" max="5382" width="11.140625" style="47" bestFit="1" customWidth="1"/>
    <col min="5383" max="5383" width="12.85546875" style="47" customWidth="1"/>
    <col min="5384" max="5384" width="15.28515625" style="47" bestFit="1" customWidth="1"/>
    <col min="5385" max="5385" width="15" style="47" bestFit="1" customWidth="1"/>
    <col min="5386" max="5386" width="5.5703125" style="47"/>
    <col min="5387" max="5387" width="7.140625" style="47" bestFit="1" customWidth="1"/>
    <col min="5388" max="5630" width="5.5703125" style="47"/>
    <col min="5631" max="5631" width="9.5703125" style="47" bestFit="1" customWidth="1"/>
    <col min="5632" max="5632" width="46.7109375" style="47" bestFit="1" customWidth="1"/>
    <col min="5633" max="5633" width="11.85546875" style="47" customWidth="1"/>
    <col min="5634" max="5635" width="10.42578125" style="47" customWidth="1"/>
    <col min="5636" max="5636" width="7.85546875" style="47" customWidth="1"/>
    <col min="5637" max="5637" width="7.5703125" style="47" customWidth="1"/>
    <col min="5638" max="5638" width="11.140625" style="47" bestFit="1" customWidth="1"/>
    <col min="5639" max="5639" width="12.85546875" style="47" customWidth="1"/>
    <col min="5640" max="5640" width="15.28515625" style="47" bestFit="1" customWidth="1"/>
    <col min="5641" max="5641" width="15" style="47" bestFit="1" customWidth="1"/>
    <col min="5642" max="5642" width="5.5703125" style="47"/>
    <col min="5643" max="5643" width="7.140625" style="47" bestFit="1" customWidth="1"/>
    <col min="5644" max="5886" width="5.5703125" style="47"/>
    <col min="5887" max="5887" width="9.5703125" style="47" bestFit="1" customWidth="1"/>
    <col min="5888" max="5888" width="46.7109375" style="47" bestFit="1" customWidth="1"/>
    <col min="5889" max="5889" width="11.85546875" style="47" customWidth="1"/>
    <col min="5890" max="5891" width="10.42578125" style="47" customWidth="1"/>
    <col min="5892" max="5892" width="7.85546875" style="47" customWidth="1"/>
    <col min="5893" max="5893" width="7.5703125" style="47" customWidth="1"/>
    <col min="5894" max="5894" width="11.140625" style="47" bestFit="1" customWidth="1"/>
    <col min="5895" max="5895" width="12.85546875" style="47" customWidth="1"/>
    <col min="5896" max="5896" width="15.28515625" style="47" bestFit="1" customWidth="1"/>
    <col min="5897" max="5897" width="15" style="47" bestFit="1" customWidth="1"/>
    <col min="5898" max="5898" width="5.5703125" style="47"/>
    <col min="5899" max="5899" width="7.140625" style="47" bestFit="1" customWidth="1"/>
    <col min="5900" max="6142" width="5.5703125" style="47"/>
    <col min="6143" max="6143" width="9.5703125" style="47" bestFit="1" customWidth="1"/>
    <col min="6144" max="6144" width="46.7109375" style="47" bestFit="1" customWidth="1"/>
    <col min="6145" max="6145" width="11.85546875" style="47" customWidth="1"/>
    <col min="6146" max="6147" width="10.42578125" style="47" customWidth="1"/>
    <col min="6148" max="6148" width="7.85546875" style="47" customWidth="1"/>
    <col min="6149" max="6149" width="7.5703125" style="47" customWidth="1"/>
    <col min="6150" max="6150" width="11.140625" style="47" bestFit="1" customWidth="1"/>
    <col min="6151" max="6151" width="12.85546875" style="47" customWidth="1"/>
    <col min="6152" max="6152" width="15.28515625" style="47" bestFit="1" customWidth="1"/>
    <col min="6153" max="6153" width="15" style="47" bestFit="1" customWidth="1"/>
    <col min="6154" max="6154" width="5.5703125" style="47"/>
    <col min="6155" max="6155" width="7.140625" style="47" bestFit="1" customWidth="1"/>
    <col min="6156" max="6398" width="5.5703125" style="47"/>
    <col min="6399" max="6399" width="9.5703125" style="47" bestFit="1" customWidth="1"/>
    <col min="6400" max="6400" width="46.7109375" style="47" bestFit="1" customWidth="1"/>
    <col min="6401" max="6401" width="11.85546875" style="47" customWidth="1"/>
    <col min="6402" max="6403" width="10.42578125" style="47" customWidth="1"/>
    <col min="6404" max="6404" width="7.85546875" style="47" customWidth="1"/>
    <col min="6405" max="6405" width="7.5703125" style="47" customWidth="1"/>
    <col min="6406" max="6406" width="11.140625" style="47" bestFit="1" customWidth="1"/>
    <col min="6407" max="6407" width="12.85546875" style="47" customWidth="1"/>
    <col min="6408" max="6408" width="15.28515625" style="47" bestFit="1" customWidth="1"/>
    <col min="6409" max="6409" width="15" style="47" bestFit="1" customWidth="1"/>
    <col min="6410" max="6410" width="5.5703125" style="47"/>
    <col min="6411" max="6411" width="7.140625" style="47" bestFit="1" customWidth="1"/>
    <col min="6412" max="6654" width="5.5703125" style="47"/>
    <col min="6655" max="6655" width="9.5703125" style="47" bestFit="1" customWidth="1"/>
    <col min="6656" max="6656" width="46.7109375" style="47" bestFit="1" customWidth="1"/>
    <col min="6657" max="6657" width="11.85546875" style="47" customWidth="1"/>
    <col min="6658" max="6659" width="10.42578125" style="47" customWidth="1"/>
    <col min="6660" max="6660" width="7.85546875" style="47" customWidth="1"/>
    <col min="6661" max="6661" width="7.5703125" style="47" customWidth="1"/>
    <col min="6662" max="6662" width="11.140625" style="47" bestFit="1" customWidth="1"/>
    <col min="6663" max="6663" width="12.85546875" style="47" customWidth="1"/>
    <col min="6664" max="6664" width="15.28515625" style="47" bestFit="1" customWidth="1"/>
    <col min="6665" max="6665" width="15" style="47" bestFit="1" customWidth="1"/>
    <col min="6666" max="6666" width="5.5703125" style="47"/>
    <col min="6667" max="6667" width="7.140625" style="47" bestFit="1" customWidth="1"/>
    <col min="6668" max="6910" width="5.5703125" style="47"/>
    <col min="6911" max="6911" width="9.5703125" style="47" bestFit="1" customWidth="1"/>
    <col min="6912" max="6912" width="46.7109375" style="47" bestFit="1" customWidth="1"/>
    <col min="6913" max="6913" width="11.85546875" style="47" customWidth="1"/>
    <col min="6914" max="6915" width="10.42578125" style="47" customWidth="1"/>
    <col min="6916" max="6916" width="7.85546875" style="47" customWidth="1"/>
    <col min="6917" max="6917" width="7.5703125" style="47" customWidth="1"/>
    <col min="6918" max="6918" width="11.140625" style="47" bestFit="1" customWidth="1"/>
    <col min="6919" max="6919" width="12.85546875" style="47" customWidth="1"/>
    <col min="6920" max="6920" width="15.28515625" style="47" bestFit="1" customWidth="1"/>
    <col min="6921" max="6921" width="15" style="47" bestFit="1" customWidth="1"/>
    <col min="6922" max="6922" width="5.5703125" style="47"/>
    <col min="6923" max="6923" width="7.140625" style="47" bestFit="1" customWidth="1"/>
    <col min="6924" max="7166" width="5.5703125" style="47"/>
    <col min="7167" max="7167" width="9.5703125" style="47" bestFit="1" customWidth="1"/>
    <col min="7168" max="7168" width="46.7109375" style="47" bestFit="1" customWidth="1"/>
    <col min="7169" max="7169" width="11.85546875" style="47" customWidth="1"/>
    <col min="7170" max="7171" width="10.42578125" style="47" customWidth="1"/>
    <col min="7172" max="7172" width="7.85546875" style="47" customWidth="1"/>
    <col min="7173" max="7173" width="7.5703125" style="47" customWidth="1"/>
    <col min="7174" max="7174" width="11.140625" style="47" bestFit="1" customWidth="1"/>
    <col min="7175" max="7175" width="12.85546875" style="47" customWidth="1"/>
    <col min="7176" max="7176" width="15.28515625" style="47" bestFit="1" customWidth="1"/>
    <col min="7177" max="7177" width="15" style="47" bestFit="1" customWidth="1"/>
    <col min="7178" max="7178" width="5.5703125" style="47"/>
    <col min="7179" max="7179" width="7.140625" style="47" bestFit="1" customWidth="1"/>
    <col min="7180" max="7422" width="5.5703125" style="47"/>
    <col min="7423" max="7423" width="9.5703125" style="47" bestFit="1" customWidth="1"/>
    <col min="7424" max="7424" width="46.7109375" style="47" bestFit="1" customWidth="1"/>
    <col min="7425" max="7425" width="11.85546875" style="47" customWidth="1"/>
    <col min="7426" max="7427" width="10.42578125" style="47" customWidth="1"/>
    <col min="7428" max="7428" width="7.85546875" style="47" customWidth="1"/>
    <col min="7429" max="7429" width="7.5703125" style="47" customWidth="1"/>
    <col min="7430" max="7430" width="11.140625" style="47" bestFit="1" customWidth="1"/>
    <col min="7431" max="7431" width="12.85546875" style="47" customWidth="1"/>
    <col min="7432" max="7432" width="15.28515625" style="47" bestFit="1" customWidth="1"/>
    <col min="7433" max="7433" width="15" style="47" bestFit="1" customWidth="1"/>
    <col min="7434" max="7434" width="5.5703125" style="47"/>
    <col min="7435" max="7435" width="7.140625" style="47" bestFit="1" customWidth="1"/>
    <col min="7436" max="7678" width="5.5703125" style="47"/>
    <col min="7679" max="7679" width="9.5703125" style="47" bestFit="1" customWidth="1"/>
    <col min="7680" max="7680" width="46.7109375" style="47" bestFit="1" customWidth="1"/>
    <col min="7681" max="7681" width="11.85546875" style="47" customWidth="1"/>
    <col min="7682" max="7683" width="10.42578125" style="47" customWidth="1"/>
    <col min="7684" max="7684" width="7.85546875" style="47" customWidth="1"/>
    <col min="7685" max="7685" width="7.5703125" style="47" customWidth="1"/>
    <col min="7686" max="7686" width="11.140625" style="47" bestFit="1" customWidth="1"/>
    <col min="7687" max="7687" width="12.85546875" style="47" customWidth="1"/>
    <col min="7688" max="7688" width="15.28515625" style="47" bestFit="1" customWidth="1"/>
    <col min="7689" max="7689" width="15" style="47" bestFit="1" customWidth="1"/>
    <col min="7690" max="7690" width="5.5703125" style="47"/>
    <col min="7691" max="7691" width="7.140625" style="47" bestFit="1" customWidth="1"/>
    <col min="7692" max="7934" width="5.5703125" style="47"/>
    <col min="7935" max="7935" width="9.5703125" style="47" bestFit="1" customWidth="1"/>
    <col min="7936" max="7936" width="46.7109375" style="47" bestFit="1" customWidth="1"/>
    <col min="7937" max="7937" width="11.85546875" style="47" customWidth="1"/>
    <col min="7938" max="7939" width="10.42578125" style="47" customWidth="1"/>
    <col min="7940" max="7940" width="7.85546875" style="47" customWidth="1"/>
    <col min="7941" max="7941" width="7.5703125" style="47" customWidth="1"/>
    <col min="7942" max="7942" width="11.140625" style="47" bestFit="1" customWidth="1"/>
    <col min="7943" max="7943" width="12.85546875" style="47" customWidth="1"/>
    <col min="7944" max="7944" width="15.28515625" style="47" bestFit="1" customWidth="1"/>
    <col min="7945" max="7945" width="15" style="47" bestFit="1" customWidth="1"/>
    <col min="7946" max="7946" width="5.5703125" style="47"/>
    <col min="7947" max="7947" width="7.140625" style="47" bestFit="1" customWidth="1"/>
    <col min="7948" max="8190" width="5.5703125" style="47"/>
    <col min="8191" max="8191" width="9.5703125" style="47" bestFit="1" customWidth="1"/>
    <col min="8192" max="8192" width="46.7109375" style="47" bestFit="1" customWidth="1"/>
    <col min="8193" max="8193" width="11.85546875" style="47" customWidth="1"/>
    <col min="8194" max="8195" width="10.42578125" style="47" customWidth="1"/>
    <col min="8196" max="8196" width="7.85546875" style="47" customWidth="1"/>
    <col min="8197" max="8197" width="7.5703125" style="47" customWidth="1"/>
    <col min="8198" max="8198" width="11.140625" style="47" bestFit="1" customWidth="1"/>
    <col min="8199" max="8199" width="12.85546875" style="47" customWidth="1"/>
    <col min="8200" max="8200" width="15.28515625" style="47" bestFit="1" customWidth="1"/>
    <col min="8201" max="8201" width="15" style="47" bestFit="1" customWidth="1"/>
    <col min="8202" max="8202" width="5.5703125" style="47"/>
    <col min="8203" max="8203" width="7.140625" style="47" bestFit="1" customWidth="1"/>
    <col min="8204" max="8446" width="5.5703125" style="47"/>
    <col min="8447" max="8447" width="9.5703125" style="47" bestFit="1" customWidth="1"/>
    <col min="8448" max="8448" width="46.7109375" style="47" bestFit="1" customWidth="1"/>
    <col min="8449" max="8449" width="11.85546875" style="47" customWidth="1"/>
    <col min="8450" max="8451" width="10.42578125" style="47" customWidth="1"/>
    <col min="8452" max="8452" width="7.85546875" style="47" customWidth="1"/>
    <col min="8453" max="8453" width="7.5703125" style="47" customWidth="1"/>
    <col min="8454" max="8454" width="11.140625" style="47" bestFit="1" customWidth="1"/>
    <col min="8455" max="8455" width="12.85546875" style="47" customWidth="1"/>
    <col min="8456" max="8456" width="15.28515625" style="47" bestFit="1" customWidth="1"/>
    <col min="8457" max="8457" width="15" style="47" bestFit="1" customWidth="1"/>
    <col min="8458" max="8458" width="5.5703125" style="47"/>
    <col min="8459" max="8459" width="7.140625" style="47" bestFit="1" customWidth="1"/>
    <col min="8460" max="8702" width="5.5703125" style="47"/>
    <col min="8703" max="8703" width="9.5703125" style="47" bestFit="1" customWidth="1"/>
    <col min="8704" max="8704" width="46.7109375" style="47" bestFit="1" customWidth="1"/>
    <col min="8705" max="8705" width="11.85546875" style="47" customWidth="1"/>
    <col min="8706" max="8707" width="10.42578125" style="47" customWidth="1"/>
    <col min="8708" max="8708" width="7.85546875" style="47" customWidth="1"/>
    <col min="8709" max="8709" width="7.5703125" style="47" customWidth="1"/>
    <col min="8710" max="8710" width="11.140625" style="47" bestFit="1" customWidth="1"/>
    <col min="8711" max="8711" width="12.85546875" style="47" customWidth="1"/>
    <col min="8712" max="8712" width="15.28515625" style="47" bestFit="1" customWidth="1"/>
    <col min="8713" max="8713" width="15" style="47" bestFit="1" customWidth="1"/>
    <col min="8714" max="8714" width="5.5703125" style="47"/>
    <col min="8715" max="8715" width="7.140625" style="47" bestFit="1" customWidth="1"/>
    <col min="8716" max="8958" width="5.5703125" style="47"/>
    <col min="8959" max="8959" width="9.5703125" style="47" bestFit="1" customWidth="1"/>
    <col min="8960" max="8960" width="46.7109375" style="47" bestFit="1" customWidth="1"/>
    <col min="8961" max="8961" width="11.85546875" style="47" customWidth="1"/>
    <col min="8962" max="8963" width="10.42578125" style="47" customWidth="1"/>
    <col min="8964" max="8964" width="7.85546875" style="47" customWidth="1"/>
    <col min="8965" max="8965" width="7.5703125" style="47" customWidth="1"/>
    <col min="8966" max="8966" width="11.140625" style="47" bestFit="1" customWidth="1"/>
    <col min="8967" max="8967" width="12.85546875" style="47" customWidth="1"/>
    <col min="8968" max="8968" width="15.28515625" style="47" bestFit="1" customWidth="1"/>
    <col min="8969" max="8969" width="15" style="47" bestFit="1" customWidth="1"/>
    <col min="8970" max="8970" width="5.5703125" style="47"/>
    <col min="8971" max="8971" width="7.140625" style="47" bestFit="1" customWidth="1"/>
    <col min="8972" max="9214" width="5.5703125" style="47"/>
    <col min="9215" max="9215" width="9.5703125" style="47" bestFit="1" customWidth="1"/>
    <col min="9216" max="9216" width="46.7109375" style="47" bestFit="1" customWidth="1"/>
    <col min="9217" max="9217" width="11.85546875" style="47" customWidth="1"/>
    <col min="9218" max="9219" width="10.42578125" style="47" customWidth="1"/>
    <col min="9220" max="9220" width="7.85546875" style="47" customWidth="1"/>
    <col min="9221" max="9221" width="7.5703125" style="47" customWidth="1"/>
    <col min="9222" max="9222" width="11.140625" style="47" bestFit="1" customWidth="1"/>
    <col min="9223" max="9223" width="12.85546875" style="47" customWidth="1"/>
    <col min="9224" max="9224" width="15.28515625" style="47" bestFit="1" customWidth="1"/>
    <col min="9225" max="9225" width="15" style="47" bestFit="1" customWidth="1"/>
    <col min="9226" max="9226" width="5.5703125" style="47"/>
    <col min="9227" max="9227" width="7.140625" style="47" bestFit="1" customWidth="1"/>
    <col min="9228" max="9470" width="5.5703125" style="47"/>
    <col min="9471" max="9471" width="9.5703125" style="47" bestFit="1" customWidth="1"/>
    <col min="9472" max="9472" width="46.7109375" style="47" bestFit="1" customWidth="1"/>
    <col min="9473" max="9473" width="11.85546875" style="47" customWidth="1"/>
    <col min="9474" max="9475" width="10.42578125" style="47" customWidth="1"/>
    <col min="9476" max="9476" width="7.85546875" style="47" customWidth="1"/>
    <col min="9477" max="9477" width="7.5703125" style="47" customWidth="1"/>
    <col min="9478" max="9478" width="11.140625" style="47" bestFit="1" customWidth="1"/>
    <col min="9479" max="9479" width="12.85546875" style="47" customWidth="1"/>
    <col min="9480" max="9480" width="15.28515625" style="47" bestFit="1" customWidth="1"/>
    <col min="9481" max="9481" width="15" style="47" bestFit="1" customWidth="1"/>
    <col min="9482" max="9482" width="5.5703125" style="47"/>
    <col min="9483" max="9483" width="7.140625" style="47" bestFit="1" customWidth="1"/>
    <col min="9484" max="9726" width="5.5703125" style="47"/>
    <col min="9727" max="9727" width="9.5703125" style="47" bestFit="1" customWidth="1"/>
    <col min="9728" max="9728" width="46.7109375" style="47" bestFit="1" customWidth="1"/>
    <col min="9729" max="9729" width="11.85546875" style="47" customWidth="1"/>
    <col min="9730" max="9731" width="10.42578125" style="47" customWidth="1"/>
    <col min="9732" max="9732" width="7.85546875" style="47" customWidth="1"/>
    <col min="9733" max="9733" width="7.5703125" style="47" customWidth="1"/>
    <col min="9734" max="9734" width="11.140625" style="47" bestFit="1" customWidth="1"/>
    <col min="9735" max="9735" width="12.85546875" style="47" customWidth="1"/>
    <col min="9736" max="9736" width="15.28515625" style="47" bestFit="1" customWidth="1"/>
    <col min="9737" max="9737" width="15" style="47" bestFit="1" customWidth="1"/>
    <col min="9738" max="9738" width="5.5703125" style="47"/>
    <col min="9739" max="9739" width="7.140625" style="47" bestFit="1" customWidth="1"/>
    <col min="9740" max="9982" width="5.5703125" style="47"/>
    <col min="9983" max="9983" width="9.5703125" style="47" bestFit="1" customWidth="1"/>
    <col min="9984" max="9984" width="46.7109375" style="47" bestFit="1" customWidth="1"/>
    <col min="9985" max="9985" width="11.85546875" style="47" customWidth="1"/>
    <col min="9986" max="9987" width="10.42578125" style="47" customWidth="1"/>
    <col min="9988" max="9988" width="7.85546875" style="47" customWidth="1"/>
    <col min="9989" max="9989" width="7.5703125" style="47" customWidth="1"/>
    <col min="9990" max="9990" width="11.140625" style="47" bestFit="1" customWidth="1"/>
    <col min="9991" max="9991" width="12.85546875" style="47" customWidth="1"/>
    <col min="9992" max="9992" width="15.28515625" style="47" bestFit="1" customWidth="1"/>
    <col min="9993" max="9993" width="15" style="47" bestFit="1" customWidth="1"/>
    <col min="9994" max="9994" width="5.5703125" style="47"/>
    <col min="9995" max="9995" width="7.140625" style="47" bestFit="1" customWidth="1"/>
    <col min="9996" max="10238" width="5.5703125" style="47"/>
    <col min="10239" max="10239" width="9.5703125" style="47" bestFit="1" customWidth="1"/>
    <col min="10240" max="10240" width="46.7109375" style="47" bestFit="1" customWidth="1"/>
    <col min="10241" max="10241" width="11.85546875" style="47" customWidth="1"/>
    <col min="10242" max="10243" width="10.42578125" style="47" customWidth="1"/>
    <col min="10244" max="10244" width="7.85546875" style="47" customWidth="1"/>
    <col min="10245" max="10245" width="7.5703125" style="47" customWidth="1"/>
    <col min="10246" max="10246" width="11.140625" style="47" bestFit="1" customWidth="1"/>
    <col min="10247" max="10247" width="12.85546875" style="47" customWidth="1"/>
    <col min="10248" max="10248" width="15.28515625" style="47" bestFit="1" customWidth="1"/>
    <col min="10249" max="10249" width="15" style="47" bestFit="1" customWidth="1"/>
    <col min="10250" max="10250" width="5.5703125" style="47"/>
    <col min="10251" max="10251" width="7.140625" style="47" bestFit="1" customWidth="1"/>
    <col min="10252" max="10494" width="5.5703125" style="47"/>
    <col min="10495" max="10495" width="9.5703125" style="47" bestFit="1" customWidth="1"/>
    <col min="10496" max="10496" width="46.7109375" style="47" bestFit="1" customWidth="1"/>
    <col min="10497" max="10497" width="11.85546875" style="47" customWidth="1"/>
    <col min="10498" max="10499" width="10.42578125" style="47" customWidth="1"/>
    <col min="10500" max="10500" width="7.85546875" style="47" customWidth="1"/>
    <col min="10501" max="10501" width="7.5703125" style="47" customWidth="1"/>
    <col min="10502" max="10502" width="11.140625" style="47" bestFit="1" customWidth="1"/>
    <col min="10503" max="10503" width="12.85546875" style="47" customWidth="1"/>
    <col min="10504" max="10504" width="15.28515625" style="47" bestFit="1" customWidth="1"/>
    <col min="10505" max="10505" width="15" style="47" bestFit="1" customWidth="1"/>
    <col min="10506" max="10506" width="5.5703125" style="47"/>
    <col min="10507" max="10507" width="7.140625" style="47" bestFit="1" customWidth="1"/>
    <col min="10508" max="10750" width="5.5703125" style="47"/>
    <col min="10751" max="10751" width="9.5703125" style="47" bestFit="1" customWidth="1"/>
    <col min="10752" max="10752" width="46.7109375" style="47" bestFit="1" customWidth="1"/>
    <col min="10753" max="10753" width="11.85546875" style="47" customWidth="1"/>
    <col min="10754" max="10755" width="10.42578125" style="47" customWidth="1"/>
    <col min="10756" max="10756" width="7.85546875" style="47" customWidth="1"/>
    <col min="10757" max="10757" width="7.5703125" style="47" customWidth="1"/>
    <col min="10758" max="10758" width="11.140625" style="47" bestFit="1" customWidth="1"/>
    <col min="10759" max="10759" width="12.85546875" style="47" customWidth="1"/>
    <col min="10760" max="10760" width="15.28515625" style="47" bestFit="1" customWidth="1"/>
    <col min="10761" max="10761" width="15" style="47" bestFit="1" customWidth="1"/>
    <col min="10762" max="10762" width="5.5703125" style="47"/>
    <col min="10763" max="10763" width="7.140625" style="47" bestFit="1" customWidth="1"/>
    <col min="10764" max="11006" width="5.5703125" style="47"/>
    <col min="11007" max="11007" width="9.5703125" style="47" bestFit="1" customWidth="1"/>
    <col min="11008" max="11008" width="46.7109375" style="47" bestFit="1" customWidth="1"/>
    <col min="11009" max="11009" width="11.85546875" style="47" customWidth="1"/>
    <col min="11010" max="11011" width="10.42578125" style="47" customWidth="1"/>
    <col min="11012" max="11012" width="7.85546875" style="47" customWidth="1"/>
    <col min="11013" max="11013" width="7.5703125" style="47" customWidth="1"/>
    <col min="11014" max="11014" width="11.140625" style="47" bestFit="1" customWidth="1"/>
    <col min="11015" max="11015" width="12.85546875" style="47" customWidth="1"/>
    <col min="11016" max="11016" width="15.28515625" style="47" bestFit="1" customWidth="1"/>
    <col min="11017" max="11017" width="15" style="47" bestFit="1" customWidth="1"/>
    <col min="11018" max="11018" width="5.5703125" style="47"/>
    <col min="11019" max="11019" width="7.140625" style="47" bestFit="1" customWidth="1"/>
    <col min="11020" max="11262" width="5.5703125" style="47"/>
    <col min="11263" max="11263" width="9.5703125" style="47" bestFit="1" customWidth="1"/>
    <col min="11264" max="11264" width="46.7109375" style="47" bestFit="1" customWidth="1"/>
    <col min="11265" max="11265" width="11.85546875" style="47" customWidth="1"/>
    <col min="11266" max="11267" width="10.42578125" style="47" customWidth="1"/>
    <col min="11268" max="11268" width="7.85546875" style="47" customWidth="1"/>
    <col min="11269" max="11269" width="7.5703125" style="47" customWidth="1"/>
    <col min="11270" max="11270" width="11.140625" style="47" bestFit="1" customWidth="1"/>
    <col min="11271" max="11271" width="12.85546875" style="47" customWidth="1"/>
    <col min="11272" max="11272" width="15.28515625" style="47" bestFit="1" customWidth="1"/>
    <col min="11273" max="11273" width="15" style="47" bestFit="1" customWidth="1"/>
    <col min="11274" max="11274" width="5.5703125" style="47"/>
    <col min="11275" max="11275" width="7.140625" style="47" bestFit="1" customWidth="1"/>
    <col min="11276" max="11518" width="5.5703125" style="47"/>
    <col min="11519" max="11519" width="9.5703125" style="47" bestFit="1" customWidth="1"/>
    <col min="11520" max="11520" width="46.7109375" style="47" bestFit="1" customWidth="1"/>
    <col min="11521" max="11521" width="11.85546875" style="47" customWidth="1"/>
    <col min="11522" max="11523" width="10.42578125" style="47" customWidth="1"/>
    <col min="11524" max="11524" width="7.85546875" style="47" customWidth="1"/>
    <col min="11525" max="11525" width="7.5703125" style="47" customWidth="1"/>
    <col min="11526" max="11526" width="11.140625" style="47" bestFit="1" customWidth="1"/>
    <col min="11527" max="11527" width="12.85546875" style="47" customWidth="1"/>
    <col min="11528" max="11528" width="15.28515625" style="47" bestFit="1" customWidth="1"/>
    <col min="11529" max="11529" width="15" style="47" bestFit="1" customWidth="1"/>
    <col min="11530" max="11530" width="5.5703125" style="47"/>
    <col min="11531" max="11531" width="7.140625" style="47" bestFit="1" customWidth="1"/>
    <col min="11532" max="11774" width="5.5703125" style="47"/>
    <col min="11775" max="11775" width="9.5703125" style="47" bestFit="1" customWidth="1"/>
    <col min="11776" max="11776" width="46.7109375" style="47" bestFit="1" customWidth="1"/>
    <col min="11777" max="11777" width="11.85546875" style="47" customWidth="1"/>
    <col min="11778" max="11779" width="10.42578125" style="47" customWidth="1"/>
    <col min="11780" max="11780" width="7.85546875" style="47" customWidth="1"/>
    <col min="11781" max="11781" width="7.5703125" style="47" customWidth="1"/>
    <col min="11782" max="11782" width="11.140625" style="47" bestFit="1" customWidth="1"/>
    <col min="11783" max="11783" width="12.85546875" style="47" customWidth="1"/>
    <col min="11784" max="11784" width="15.28515625" style="47" bestFit="1" customWidth="1"/>
    <col min="11785" max="11785" width="15" style="47" bestFit="1" customWidth="1"/>
    <col min="11786" max="11786" width="5.5703125" style="47"/>
    <col min="11787" max="11787" width="7.140625" style="47" bestFit="1" customWidth="1"/>
    <col min="11788" max="12030" width="5.5703125" style="47"/>
    <col min="12031" max="12031" width="9.5703125" style="47" bestFit="1" customWidth="1"/>
    <col min="12032" max="12032" width="46.7109375" style="47" bestFit="1" customWidth="1"/>
    <col min="12033" max="12033" width="11.85546875" style="47" customWidth="1"/>
    <col min="12034" max="12035" width="10.42578125" style="47" customWidth="1"/>
    <col min="12036" max="12036" width="7.85546875" style="47" customWidth="1"/>
    <col min="12037" max="12037" width="7.5703125" style="47" customWidth="1"/>
    <col min="12038" max="12038" width="11.140625" style="47" bestFit="1" customWidth="1"/>
    <col min="12039" max="12039" width="12.85546875" style="47" customWidth="1"/>
    <col min="12040" max="12040" width="15.28515625" style="47" bestFit="1" customWidth="1"/>
    <col min="12041" max="12041" width="15" style="47" bestFit="1" customWidth="1"/>
    <col min="12042" max="12042" width="5.5703125" style="47"/>
    <col min="12043" max="12043" width="7.140625" style="47" bestFit="1" customWidth="1"/>
    <col min="12044" max="12286" width="5.5703125" style="47"/>
    <col min="12287" max="12287" width="9.5703125" style="47" bestFit="1" customWidth="1"/>
    <col min="12288" max="12288" width="46.7109375" style="47" bestFit="1" customWidth="1"/>
    <col min="12289" max="12289" width="11.85546875" style="47" customWidth="1"/>
    <col min="12290" max="12291" width="10.42578125" style="47" customWidth="1"/>
    <col min="12292" max="12292" width="7.85546875" style="47" customWidth="1"/>
    <col min="12293" max="12293" width="7.5703125" style="47" customWidth="1"/>
    <col min="12294" max="12294" width="11.140625" style="47" bestFit="1" customWidth="1"/>
    <col min="12295" max="12295" width="12.85546875" style="47" customWidth="1"/>
    <col min="12296" max="12296" width="15.28515625" style="47" bestFit="1" customWidth="1"/>
    <col min="12297" max="12297" width="15" style="47" bestFit="1" customWidth="1"/>
    <col min="12298" max="12298" width="5.5703125" style="47"/>
    <col min="12299" max="12299" width="7.140625" style="47" bestFit="1" customWidth="1"/>
    <col min="12300" max="12542" width="5.5703125" style="47"/>
    <col min="12543" max="12543" width="9.5703125" style="47" bestFit="1" customWidth="1"/>
    <col min="12544" max="12544" width="46.7109375" style="47" bestFit="1" customWidth="1"/>
    <col min="12545" max="12545" width="11.85546875" style="47" customWidth="1"/>
    <col min="12546" max="12547" width="10.42578125" style="47" customWidth="1"/>
    <col min="12548" max="12548" width="7.85546875" style="47" customWidth="1"/>
    <col min="12549" max="12549" width="7.5703125" style="47" customWidth="1"/>
    <col min="12550" max="12550" width="11.140625" style="47" bestFit="1" customWidth="1"/>
    <col min="12551" max="12551" width="12.85546875" style="47" customWidth="1"/>
    <col min="12552" max="12552" width="15.28515625" style="47" bestFit="1" customWidth="1"/>
    <col min="12553" max="12553" width="15" style="47" bestFit="1" customWidth="1"/>
    <col min="12554" max="12554" width="5.5703125" style="47"/>
    <col min="12555" max="12555" width="7.140625" style="47" bestFit="1" customWidth="1"/>
    <col min="12556" max="12798" width="5.5703125" style="47"/>
    <col min="12799" max="12799" width="9.5703125" style="47" bestFit="1" customWidth="1"/>
    <col min="12800" max="12800" width="46.7109375" style="47" bestFit="1" customWidth="1"/>
    <col min="12801" max="12801" width="11.85546875" style="47" customWidth="1"/>
    <col min="12802" max="12803" width="10.42578125" style="47" customWidth="1"/>
    <col min="12804" max="12804" width="7.85546875" style="47" customWidth="1"/>
    <col min="12805" max="12805" width="7.5703125" style="47" customWidth="1"/>
    <col min="12806" max="12806" width="11.140625" style="47" bestFit="1" customWidth="1"/>
    <col min="12807" max="12807" width="12.85546875" style="47" customWidth="1"/>
    <col min="12808" max="12808" width="15.28515625" style="47" bestFit="1" customWidth="1"/>
    <col min="12809" max="12809" width="15" style="47" bestFit="1" customWidth="1"/>
    <col min="12810" max="12810" width="5.5703125" style="47"/>
    <col min="12811" max="12811" width="7.140625" style="47" bestFit="1" customWidth="1"/>
    <col min="12812" max="13054" width="5.5703125" style="47"/>
    <col min="13055" max="13055" width="9.5703125" style="47" bestFit="1" customWidth="1"/>
    <col min="13056" max="13056" width="46.7109375" style="47" bestFit="1" customWidth="1"/>
    <col min="13057" max="13057" width="11.85546875" style="47" customWidth="1"/>
    <col min="13058" max="13059" width="10.42578125" style="47" customWidth="1"/>
    <col min="13060" max="13060" width="7.85546875" style="47" customWidth="1"/>
    <col min="13061" max="13061" width="7.5703125" style="47" customWidth="1"/>
    <col min="13062" max="13062" width="11.140625" style="47" bestFit="1" customWidth="1"/>
    <col min="13063" max="13063" width="12.85546875" style="47" customWidth="1"/>
    <col min="13064" max="13064" width="15.28515625" style="47" bestFit="1" customWidth="1"/>
    <col min="13065" max="13065" width="15" style="47" bestFit="1" customWidth="1"/>
    <col min="13066" max="13066" width="5.5703125" style="47"/>
    <col min="13067" max="13067" width="7.140625" style="47" bestFit="1" customWidth="1"/>
    <col min="13068" max="13310" width="5.5703125" style="47"/>
    <col min="13311" max="13311" width="9.5703125" style="47" bestFit="1" customWidth="1"/>
    <col min="13312" max="13312" width="46.7109375" style="47" bestFit="1" customWidth="1"/>
    <col min="13313" max="13313" width="11.85546875" style="47" customWidth="1"/>
    <col min="13314" max="13315" width="10.42578125" style="47" customWidth="1"/>
    <col min="13316" max="13316" width="7.85546875" style="47" customWidth="1"/>
    <col min="13317" max="13317" width="7.5703125" style="47" customWidth="1"/>
    <col min="13318" max="13318" width="11.140625" style="47" bestFit="1" customWidth="1"/>
    <col min="13319" max="13319" width="12.85546875" style="47" customWidth="1"/>
    <col min="13320" max="13320" width="15.28515625" style="47" bestFit="1" customWidth="1"/>
    <col min="13321" max="13321" width="15" style="47" bestFit="1" customWidth="1"/>
    <col min="13322" max="13322" width="5.5703125" style="47"/>
    <col min="13323" max="13323" width="7.140625" style="47" bestFit="1" customWidth="1"/>
    <col min="13324" max="13566" width="5.5703125" style="47"/>
    <col min="13567" max="13567" width="9.5703125" style="47" bestFit="1" customWidth="1"/>
    <col min="13568" max="13568" width="46.7109375" style="47" bestFit="1" customWidth="1"/>
    <col min="13569" max="13569" width="11.85546875" style="47" customWidth="1"/>
    <col min="13570" max="13571" width="10.42578125" style="47" customWidth="1"/>
    <col min="13572" max="13572" width="7.85546875" style="47" customWidth="1"/>
    <col min="13573" max="13573" width="7.5703125" style="47" customWidth="1"/>
    <col min="13574" max="13574" width="11.140625" style="47" bestFit="1" customWidth="1"/>
    <col min="13575" max="13575" width="12.85546875" style="47" customWidth="1"/>
    <col min="13576" max="13576" width="15.28515625" style="47" bestFit="1" customWidth="1"/>
    <col min="13577" max="13577" width="15" style="47" bestFit="1" customWidth="1"/>
    <col min="13578" max="13578" width="5.5703125" style="47"/>
    <col min="13579" max="13579" width="7.140625" style="47" bestFit="1" customWidth="1"/>
    <col min="13580" max="13822" width="5.5703125" style="47"/>
    <col min="13823" max="13823" width="9.5703125" style="47" bestFit="1" customWidth="1"/>
    <col min="13824" max="13824" width="46.7109375" style="47" bestFit="1" customWidth="1"/>
    <col min="13825" max="13825" width="11.85546875" style="47" customWidth="1"/>
    <col min="13826" max="13827" width="10.42578125" style="47" customWidth="1"/>
    <col min="13828" max="13828" width="7.85546875" style="47" customWidth="1"/>
    <col min="13829" max="13829" width="7.5703125" style="47" customWidth="1"/>
    <col min="13830" max="13830" width="11.140625" style="47" bestFit="1" customWidth="1"/>
    <col min="13831" max="13831" width="12.85546875" style="47" customWidth="1"/>
    <col min="13832" max="13832" width="15.28515625" style="47" bestFit="1" customWidth="1"/>
    <col min="13833" max="13833" width="15" style="47" bestFit="1" customWidth="1"/>
    <col min="13834" max="13834" width="5.5703125" style="47"/>
    <col min="13835" max="13835" width="7.140625" style="47" bestFit="1" customWidth="1"/>
    <col min="13836" max="14078" width="5.5703125" style="47"/>
    <col min="14079" max="14079" width="9.5703125" style="47" bestFit="1" customWidth="1"/>
    <col min="14080" max="14080" width="46.7109375" style="47" bestFit="1" customWidth="1"/>
    <col min="14081" max="14081" width="11.85546875" style="47" customWidth="1"/>
    <col min="14082" max="14083" width="10.42578125" style="47" customWidth="1"/>
    <col min="14084" max="14084" width="7.85546875" style="47" customWidth="1"/>
    <col min="14085" max="14085" width="7.5703125" style="47" customWidth="1"/>
    <col min="14086" max="14086" width="11.140625" style="47" bestFit="1" customWidth="1"/>
    <col min="14087" max="14087" width="12.85546875" style="47" customWidth="1"/>
    <col min="14088" max="14088" width="15.28515625" style="47" bestFit="1" customWidth="1"/>
    <col min="14089" max="14089" width="15" style="47" bestFit="1" customWidth="1"/>
    <col min="14090" max="14090" width="5.5703125" style="47"/>
    <col min="14091" max="14091" width="7.140625" style="47" bestFit="1" customWidth="1"/>
    <col min="14092" max="14334" width="5.5703125" style="47"/>
    <col min="14335" max="14335" width="9.5703125" style="47" bestFit="1" customWidth="1"/>
    <col min="14336" max="14336" width="46.7109375" style="47" bestFit="1" customWidth="1"/>
    <col min="14337" max="14337" width="11.85546875" style="47" customWidth="1"/>
    <col min="14338" max="14339" width="10.42578125" style="47" customWidth="1"/>
    <col min="14340" max="14340" width="7.85546875" style="47" customWidth="1"/>
    <col min="14341" max="14341" width="7.5703125" style="47" customWidth="1"/>
    <col min="14342" max="14342" width="11.140625" style="47" bestFit="1" customWidth="1"/>
    <col min="14343" max="14343" width="12.85546875" style="47" customWidth="1"/>
    <col min="14344" max="14344" width="15.28515625" style="47" bestFit="1" customWidth="1"/>
    <col min="14345" max="14345" width="15" style="47" bestFit="1" customWidth="1"/>
    <col min="14346" max="14346" width="5.5703125" style="47"/>
    <col min="14347" max="14347" width="7.140625" style="47" bestFit="1" customWidth="1"/>
    <col min="14348" max="14590" width="5.5703125" style="47"/>
    <col min="14591" max="14591" width="9.5703125" style="47" bestFit="1" customWidth="1"/>
    <col min="14592" max="14592" width="46.7109375" style="47" bestFit="1" customWidth="1"/>
    <col min="14593" max="14593" width="11.85546875" style="47" customWidth="1"/>
    <col min="14594" max="14595" width="10.42578125" style="47" customWidth="1"/>
    <col min="14596" max="14596" width="7.85546875" style="47" customWidth="1"/>
    <col min="14597" max="14597" width="7.5703125" style="47" customWidth="1"/>
    <col min="14598" max="14598" width="11.140625" style="47" bestFit="1" customWidth="1"/>
    <col min="14599" max="14599" width="12.85546875" style="47" customWidth="1"/>
    <col min="14600" max="14600" width="15.28515625" style="47" bestFit="1" customWidth="1"/>
    <col min="14601" max="14601" width="15" style="47" bestFit="1" customWidth="1"/>
    <col min="14602" max="14602" width="5.5703125" style="47"/>
    <col min="14603" max="14603" width="7.140625" style="47" bestFit="1" customWidth="1"/>
    <col min="14604" max="14846" width="5.5703125" style="47"/>
    <col min="14847" max="14847" width="9.5703125" style="47" bestFit="1" customWidth="1"/>
    <col min="14848" max="14848" width="46.7109375" style="47" bestFit="1" customWidth="1"/>
    <col min="14849" max="14849" width="11.85546875" style="47" customWidth="1"/>
    <col min="14850" max="14851" width="10.42578125" style="47" customWidth="1"/>
    <col min="14852" max="14852" width="7.85546875" style="47" customWidth="1"/>
    <col min="14853" max="14853" width="7.5703125" style="47" customWidth="1"/>
    <col min="14854" max="14854" width="11.140625" style="47" bestFit="1" customWidth="1"/>
    <col min="14855" max="14855" width="12.85546875" style="47" customWidth="1"/>
    <col min="14856" max="14856" width="15.28515625" style="47" bestFit="1" customWidth="1"/>
    <col min="14857" max="14857" width="15" style="47" bestFit="1" customWidth="1"/>
    <col min="14858" max="14858" width="5.5703125" style="47"/>
    <col min="14859" max="14859" width="7.140625" style="47" bestFit="1" customWidth="1"/>
    <col min="14860" max="15102" width="5.5703125" style="47"/>
    <col min="15103" max="15103" width="9.5703125" style="47" bestFit="1" customWidth="1"/>
    <col min="15104" max="15104" width="46.7109375" style="47" bestFit="1" customWidth="1"/>
    <col min="15105" max="15105" width="11.85546875" style="47" customWidth="1"/>
    <col min="15106" max="15107" width="10.42578125" style="47" customWidth="1"/>
    <col min="15108" max="15108" width="7.85546875" style="47" customWidth="1"/>
    <col min="15109" max="15109" width="7.5703125" style="47" customWidth="1"/>
    <col min="15110" max="15110" width="11.140625" style="47" bestFit="1" customWidth="1"/>
    <col min="15111" max="15111" width="12.85546875" style="47" customWidth="1"/>
    <col min="15112" max="15112" width="15.28515625" style="47" bestFit="1" customWidth="1"/>
    <col min="15113" max="15113" width="15" style="47" bestFit="1" customWidth="1"/>
    <col min="15114" max="15114" width="5.5703125" style="47"/>
    <col min="15115" max="15115" width="7.140625" style="47" bestFit="1" customWidth="1"/>
    <col min="15116" max="15358" width="5.5703125" style="47"/>
    <col min="15359" max="15359" width="9.5703125" style="47" bestFit="1" customWidth="1"/>
    <col min="15360" max="15360" width="46.7109375" style="47" bestFit="1" customWidth="1"/>
    <col min="15361" max="15361" width="11.85546875" style="47" customWidth="1"/>
    <col min="15362" max="15363" width="10.42578125" style="47" customWidth="1"/>
    <col min="15364" max="15364" width="7.85546875" style="47" customWidth="1"/>
    <col min="15365" max="15365" width="7.5703125" style="47" customWidth="1"/>
    <col min="15366" max="15366" width="11.140625" style="47" bestFit="1" customWidth="1"/>
    <col min="15367" max="15367" width="12.85546875" style="47" customWidth="1"/>
    <col min="15368" max="15368" width="15.28515625" style="47" bestFit="1" customWidth="1"/>
    <col min="15369" max="15369" width="15" style="47" bestFit="1" customWidth="1"/>
    <col min="15370" max="15370" width="5.5703125" style="47"/>
    <col min="15371" max="15371" width="7.140625" style="47" bestFit="1" customWidth="1"/>
    <col min="15372" max="15614" width="5.5703125" style="47"/>
    <col min="15615" max="15615" width="9.5703125" style="47" bestFit="1" customWidth="1"/>
    <col min="15616" max="15616" width="46.7109375" style="47" bestFit="1" customWidth="1"/>
    <col min="15617" max="15617" width="11.85546875" style="47" customWidth="1"/>
    <col min="15618" max="15619" width="10.42578125" style="47" customWidth="1"/>
    <col min="15620" max="15620" width="7.85546875" style="47" customWidth="1"/>
    <col min="15621" max="15621" width="7.5703125" style="47" customWidth="1"/>
    <col min="15622" max="15622" width="11.140625" style="47" bestFit="1" customWidth="1"/>
    <col min="15623" max="15623" width="12.85546875" style="47" customWidth="1"/>
    <col min="15624" max="15624" width="15.28515625" style="47" bestFit="1" customWidth="1"/>
    <col min="15625" max="15625" width="15" style="47" bestFit="1" customWidth="1"/>
    <col min="15626" max="15626" width="5.5703125" style="47"/>
    <col min="15627" max="15627" width="7.140625" style="47" bestFit="1" customWidth="1"/>
    <col min="15628" max="15870" width="5.5703125" style="47"/>
    <col min="15871" max="15871" width="9.5703125" style="47" bestFit="1" customWidth="1"/>
    <col min="15872" max="15872" width="46.7109375" style="47" bestFit="1" customWidth="1"/>
    <col min="15873" max="15873" width="11.85546875" style="47" customWidth="1"/>
    <col min="15874" max="15875" width="10.42578125" style="47" customWidth="1"/>
    <col min="15876" max="15876" width="7.85546875" style="47" customWidth="1"/>
    <col min="15877" max="15877" width="7.5703125" style="47" customWidth="1"/>
    <col min="15878" max="15878" width="11.140625" style="47" bestFit="1" customWidth="1"/>
    <col min="15879" max="15879" width="12.85546875" style="47" customWidth="1"/>
    <col min="15880" max="15880" width="15.28515625" style="47" bestFit="1" customWidth="1"/>
    <col min="15881" max="15881" width="15" style="47" bestFit="1" customWidth="1"/>
    <col min="15882" max="15882" width="5.5703125" style="47"/>
    <col min="15883" max="15883" width="7.140625" style="47" bestFit="1" customWidth="1"/>
    <col min="15884" max="16126" width="5.5703125" style="47"/>
    <col min="16127" max="16127" width="9.5703125" style="47" bestFit="1" customWidth="1"/>
    <col min="16128" max="16128" width="46.7109375" style="47" bestFit="1" customWidth="1"/>
    <col min="16129" max="16129" width="11.85546875" style="47" customWidth="1"/>
    <col min="16130" max="16131" width="10.42578125" style="47" customWidth="1"/>
    <col min="16132" max="16132" width="7.85546875" style="47" customWidth="1"/>
    <col min="16133" max="16133" width="7.5703125" style="47" customWidth="1"/>
    <col min="16134" max="16134" width="11.140625" style="47" bestFit="1" customWidth="1"/>
    <col min="16135" max="16135" width="12.85546875" style="47" customWidth="1"/>
    <col min="16136" max="16136" width="15.28515625" style="47" bestFit="1" customWidth="1"/>
    <col min="16137" max="16137" width="15" style="47" bestFit="1" customWidth="1"/>
    <col min="16138" max="16138" width="5.5703125" style="47"/>
    <col min="16139" max="16139" width="7.140625" style="47" bestFit="1" customWidth="1"/>
    <col min="16140" max="16384" width="5.5703125" style="47"/>
  </cols>
  <sheetData>
    <row r="1" spans="1:11" x14ac:dyDescent="0.2">
      <c r="A1" s="37" t="s">
        <v>131</v>
      </c>
      <c r="B1" s="38" t="s">
        <v>255</v>
      </c>
      <c r="C1" s="38" t="s">
        <v>2</v>
      </c>
      <c r="D1" s="145" t="s">
        <v>256</v>
      </c>
      <c r="E1" s="145" t="s">
        <v>257</v>
      </c>
      <c r="F1" s="145" t="s">
        <v>258</v>
      </c>
      <c r="G1" s="145" t="s">
        <v>157</v>
      </c>
      <c r="H1" s="38" t="s">
        <v>11</v>
      </c>
      <c r="I1" s="38" t="s">
        <v>133</v>
      </c>
      <c r="J1" s="118" t="s">
        <v>13</v>
      </c>
      <c r="K1" s="40" t="s">
        <v>14</v>
      </c>
    </row>
    <row r="2" spans="1:11" ht="15" x14ac:dyDescent="0.2">
      <c r="A2" s="130" t="s">
        <v>202</v>
      </c>
      <c r="B2" s="43" t="s">
        <v>259</v>
      </c>
      <c r="C2" s="23" t="s">
        <v>260</v>
      </c>
      <c r="D2" s="13"/>
      <c r="E2" s="13"/>
      <c r="F2" s="148"/>
      <c r="G2" s="66"/>
      <c r="H2" s="13">
        <f t="shared" ref="H2:H14" si="0">SUM(D2:G2)</f>
        <v>0</v>
      </c>
      <c r="I2" s="131">
        <v>3590</v>
      </c>
      <c r="J2" s="105">
        <f>ROUND((I2*(1-40%)),0)*(1+0.05)</f>
        <v>2261.7000000000003</v>
      </c>
      <c r="K2" s="46">
        <f t="shared" ref="K2:K14" si="1">H2*J2</f>
        <v>0</v>
      </c>
    </row>
    <row r="3" spans="1:11" ht="15" x14ac:dyDescent="0.2">
      <c r="A3" s="121" t="s">
        <v>202</v>
      </c>
      <c r="B3" s="49" t="s">
        <v>261</v>
      </c>
      <c r="C3" s="24" t="s">
        <v>262</v>
      </c>
      <c r="D3" s="19"/>
      <c r="E3" s="19"/>
      <c r="F3" s="53"/>
      <c r="G3" s="53"/>
      <c r="H3" s="19">
        <f t="shared" si="0"/>
        <v>0</v>
      </c>
      <c r="I3" s="122">
        <v>3590</v>
      </c>
      <c r="J3" s="105">
        <f t="shared" ref="J3:J14" si="2">ROUND((I3*(1-40%)),0)*(1+0.05)</f>
        <v>2261.7000000000003</v>
      </c>
      <c r="K3" s="52">
        <f t="shared" si="1"/>
        <v>0</v>
      </c>
    </row>
    <row r="4" spans="1:11" ht="15" x14ac:dyDescent="0.2">
      <c r="A4" s="121" t="s">
        <v>202</v>
      </c>
      <c r="B4" s="49" t="s">
        <v>263</v>
      </c>
      <c r="C4" s="24" t="s">
        <v>264</v>
      </c>
      <c r="D4" s="19"/>
      <c r="E4" s="19"/>
      <c r="F4" s="53"/>
      <c r="G4" s="53"/>
      <c r="H4" s="19">
        <f t="shared" si="0"/>
        <v>0</v>
      </c>
      <c r="I4" s="122">
        <v>3590</v>
      </c>
      <c r="J4" s="105">
        <f t="shared" si="2"/>
        <v>2261.7000000000003</v>
      </c>
      <c r="K4" s="52">
        <f t="shared" si="1"/>
        <v>0</v>
      </c>
    </row>
    <row r="5" spans="1:11" ht="15" x14ac:dyDescent="0.2">
      <c r="A5" s="121" t="s">
        <v>202</v>
      </c>
      <c r="B5" s="49" t="s">
        <v>265</v>
      </c>
      <c r="C5" s="24" t="s">
        <v>266</v>
      </c>
      <c r="D5" s="19"/>
      <c r="E5" s="19"/>
      <c r="F5" s="53"/>
      <c r="G5" s="53"/>
      <c r="H5" s="19">
        <f t="shared" si="0"/>
        <v>0</v>
      </c>
      <c r="I5" s="122">
        <v>2790</v>
      </c>
      <c r="J5" s="105">
        <f t="shared" si="2"/>
        <v>1757.7</v>
      </c>
      <c r="K5" s="52">
        <f t="shared" si="1"/>
        <v>0</v>
      </c>
    </row>
    <row r="6" spans="1:11" ht="15" x14ac:dyDescent="0.2">
      <c r="A6" s="121" t="s">
        <v>202</v>
      </c>
      <c r="B6" s="49" t="s">
        <v>267</v>
      </c>
      <c r="C6" s="24" t="s">
        <v>268</v>
      </c>
      <c r="D6" s="19"/>
      <c r="E6" s="19"/>
      <c r="F6" s="53"/>
      <c r="G6" s="53"/>
      <c r="H6" s="19">
        <f t="shared" si="0"/>
        <v>0</v>
      </c>
      <c r="I6" s="122">
        <v>2790</v>
      </c>
      <c r="J6" s="105">
        <f t="shared" si="2"/>
        <v>1757.7</v>
      </c>
      <c r="K6" s="52">
        <f t="shared" si="1"/>
        <v>0</v>
      </c>
    </row>
    <row r="7" spans="1:11" ht="15" x14ac:dyDescent="0.2">
      <c r="A7" s="121" t="s">
        <v>202</v>
      </c>
      <c r="B7" s="49" t="s">
        <v>269</v>
      </c>
      <c r="C7" s="24" t="s">
        <v>270</v>
      </c>
      <c r="D7" s="19"/>
      <c r="E7" s="19"/>
      <c r="F7" s="53"/>
      <c r="G7" s="53"/>
      <c r="H7" s="19">
        <f t="shared" si="0"/>
        <v>0</v>
      </c>
      <c r="I7" s="122">
        <v>2790</v>
      </c>
      <c r="J7" s="105">
        <f t="shared" si="2"/>
        <v>1757.7</v>
      </c>
      <c r="K7" s="52">
        <f t="shared" si="1"/>
        <v>0</v>
      </c>
    </row>
    <row r="8" spans="1:11" ht="15" x14ac:dyDescent="0.2">
      <c r="A8" s="121" t="s">
        <v>202</v>
      </c>
      <c r="B8" s="49" t="s">
        <v>271</v>
      </c>
      <c r="C8" s="24" t="s">
        <v>272</v>
      </c>
      <c r="D8" s="19"/>
      <c r="E8" s="147"/>
      <c r="F8" s="53"/>
      <c r="G8" s="53"/>
      <c r="H8" s="19">
        <f t="shared" si="0"/>
        <v>0</v>
      </c>
      <c r="I8" s="122">
        <v>2250</v>
      </c>
      <c r="J8" s="105">
        <f t="shared" si="2"/>
        <v>1417.5</v>
      </c>
      <c r="K8" s="52">
        <f t="shared" si="1"/>
        <v>0</v>
      </c>
    </row>
    <row r="9" spans="1:11" ht="15" x14ac:dyDescent="0.2">
      <c r="A9" s="121" t="s">
        <v>202</v>
      </c>
      <c r="B9" s="49" t="s">
        <v>273</v>
      </c>
      <c r="C9" s="24" t="s">
        <v>274</v>
      </c>
      <c r="D9" s="19"/>
      <c r="E9" s="53"/>
      <c r="F9" s="53"/>
      <c r="G9" s="53"/>
      <c r="H9" s="19">
        <f t="shared" si="0"/>
        <v>0</v>
      </c>
      <c r="I9" s="122">
        <v>1590</v>
      </c>
      <c r="J9" s="105">
        <f t="shared" si="2"/>
        <v>1001.7</v>
      </c>
      <c r="K9" s="52">
        <f t="shared" si="1"/>
        <v>0</v>
      </c>
    </row>
    <row r="10" spans="1:11" ht="15" x14ac:dyDescent="0.2">
      <c r="A10" s="121" t="s">
        <v>202</v>
      </c>
      <c r="B10" s="49" t="s">
        <v>275</v>
      </c>
      <c r="C10" s="24" t="s">
        <v>276</v>
      </c>
      <c r="D10" s="17"/>
      <c r="E10" s="53"/>
      <c r="F10" s="53"/>
      <c r="G10" s="53"/>
      <c r="H10" s="19">
        <f t="shared" si="0"/>
        <v>0</v>
      </c>
      <c r="I10" s="122">
        <v>4990</v>
      </c>
      <c r="J10" s="105">
        <f t="shared" si="2"/>
        <v>3143.7000000000003</v>
      </c>
      <c r="K10" s="52">
        <f t="shared" si="1"/>
        <v>0</v>
      </c>
    </row>
    <row r="11" spans="1:11" ht="15" x14ac:dyDescent="0.2">
      <c r="A11" s="121" t="s">
        <v>202</v>
      </c>
      <c r="B11" s="49" t="s">
        <v>277</v>
      </c>
      <c r="C11" s="24" t="s">
        <v>278</v>
      </c>
      <c r="D11" s="17"/>
      <c r="E11" s="53"/>
      <c r="F11" s="53"/>
      <c r="G11" s="53"/>
      <c r="H11" s="19">
        <f t="shared" si="0"/>
        <v>0</v>
      </c>
      <c r="I11" s="122">
        <v>3250</v>
      </c>
      <c r="J11" s="105">
        <f t="shared" si="2"/>
        <v>2047.5</v>
      </c>
      <c r="K11" s="52">
        <f t="shared" si="1"/>
        <v>0</v>
      </c>
    </row>
    <row r="12" spans="1:11" ht="15" x14ac:dyDescent="0.2">
      <c r="A12" s="121" t="s">
        <v>202</v>
      </c>
      <c r="B12" s="49" t="s">
        <v>279</v>
      </c>
      <c r="C12" s="24" t="s">
        <v>280</v>
      </c>
      <c r="D12" s="53"/>
      <c r="E12" s="53"/>
      <c r="F12" s="26"/>
      <c r="G12" s="26"/>
      <c r="H12" s="19">
        <f t="shared" si="0"/>
        <v>0</v>
      </c>
      <c r="I12" s="122">
        <v>5990</v>
      </c>
      <c r="J12" s="105">
        <f t="shared" si="2"/>
        <v>3773.7000000000003</v>
      </c>
      <c r="K12" s="52">
        <f t="shared" si="1"/>
        <v>0</v>
      </c>
    </row>
    <row r="13" spans="1:11" ht="15" x14ac:dyDescent="0.2">
      <c r="A13" s="123" t="s">
        <v>202</v>
      </c>
      <c r="B13" s="124" t="s">
        <v>281</v>
      </c>
      <c r="C13" s="125" t="s">
        <v>282</v>
      </c>
      <c r="D13" s="27"/>
      <c r="E13" s="133"/>
      <c r="F13" s="133"/>
      <c r="G13" s="133"/>
      <c r="H13" s="126">
        <f t="shared" si="0"/>
        <v>0</v>
      </c>
      <c r="I13" s="127">
        <v>3250</v>
      </c>
      <c r="J13" s="105">
        <f t="shared" si="2"/>
        <v>2047.5</v>
      </c>
      <c r="K13" s="128">
        <f t="shared" si="1"/>
        <v>0</v>
      </c>
    </row>
    <row r="14" spans="1:11" ht="15.75" thickBot="1" x14ac:dyDescent="0.25">
      <c r="A14" s="135" t="s">
        <v>202</v>
      </c>
      <c r="B14" s="68" t="s">
        <v>283</v>
      </c>
      <c r="C14" s="25" t="s">
        <v>284</v>
      </c>
      <c r="D14" s="71"/>
      <c r="E14" s="71"/>
      <c r="F14" s="28"/>
      <c r="G14" s="28"/>
      <c r="H14" s="20">
        <f t="shared" si="0"/>
        <v>0</v>
      </c>
      <c r="I14" s="136">
        <v>1990</v>
      </c>
      <c r="J14" s="105">
        <f t="shared" si="2"/>
        <v>1253.7</v>
      </c>
      <c r="K14" s="72">
        <f t="shared" si="1"/>
        <v>0</v>
      </c>
    </row>
    <row r="15" spans="1:11" x14ac:dyDescent="0.2">
      <c r="A15" s="89"/>
      <c r="B15" s="137"/>
      <c r="C15" s="138"/>
      <c r="D15" s="138"/>
      <c r="E15" s="87"/>
      <c r="F15" s="87"/>
      <c r="G15" s="75" t="s">
        <v>68</v>
      </c>
      <c r="H15" s="76">
        <f>SUM(H2:H14)</f>
        <v>0</v>
      </c>
      <c r="I15" s="75"/>
      <c r="J15" s="156" t="s">
        <v>69</v>
      </c>
      <c r="K15" s="78">
        <f>SUM(K2:K14)</f>
        <v>0</v>
      </c>
    </row>
    <row r="16" spans="1:11" x14ac:dyDescent="0.2">
      <c r="A16" s="89"/>
      <c r="C16" s="138"/>
      <c r="D16" s="138"/>
      <c r="E16" s="87"/>
      <c r="F16" s="87"/>
      <c r="G16" s="87"/>
      <c r="H16" s="87"/>
      <c r="I16" s="88"/>
      <c r="J16" s="88"/>
      <c r="K16" s="89"/>
    </row>
    <row r="17" spans="1:11" x14ac:dyDescent="0.2">
      <c r="A17" s="154" t="s">
        <v>285</v>
      </c>
      <c r="B17" s="155" t="s">
        <v>286</v>
      </c>
      <c r="H17" s="90"/>
      <c r="I17" s="140"/>
      <c r="J17" s="92"/>
      <c r="K17" s="93"/>
    </row>
    <row r="18" spans="1:11" x14ac:dyDescent="0.2">
      <c r="A18" s="154" t="s">
        <v>287</v>
      </c>
      <c r="B18" s="155" t="s">
        <v>288</v>
      </c>
    </row>
    <row r="19" spans="1:11" x14ac:dyDescent="0.2">
      <c r="I19" s="141"/>
      <c r="J19" s="95"/>
      <c r="K19" s="96"/>
    </row>
    <row r="22" spans="1:11" x14ac:dyDescent="0.2">
      <c r="B22" s="47"/>
    </row>
    <row r="23" spans="1:11" x14ac:dyDescent="0.2">
      <c r="B23" s="47"/>
    </row>
    <row r="30" spans="1:11" x14ac:dyDescent="0.2">
      <c r="E30" s="97"/>
      <c r="F30" s="97"/>
      <c r="G30" s="97"/>
      <c r="H30" s="97"/>
      <c r="I30" s="99"/>
      <c r="J30" s="99"/>
      <c r="K30" s="100"/>
    </row>
    <row r="31" spans="1:11" x14ac:dyDescent="0.2">
      <c r="I31" s="99"/>
      <c r="J31" s="99"/>
    </row>
    <row r="32" spans="1:11" x14ac:dyDescent="0.2">
      <c r="A32" s="47"/>
      <c r="B32" s="47"/>
      <c r="I32" s="102"/>
      <c r="J32" s="102"/>
    </row>
    <row r="33" spans="1:10" x14ac:dyDescent="0.2">
      <c r="A33" s="103"/>
      <c r="B33" s="103"/>
      <c r="I33" s="102"/>
      <c r="J33" s="102"/>
    </row>
  </sheetData>
  <sheetProtection password="CC6B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G10" sqref="G10"/>
    </sheetView>
  </sheetViews>
  <sheetFormatPr defaultColWidth="5.5703125" defaultRowHeight="12.75" x14ac:dyDescent="0.2"/>
  <cols>
    <col min="1" max="1" width="9.5703125" style="73" bestFit="1" customWidth="1"/>
    <col min="2" max="2" width="34" style="73" customWidth="1"/>
    <col min="3" max="3" width="11.5703125" style="74" customWidth="1"/>
    <col min="4" max="5" width="8.42578125" style="74" customWidth="1"/>
    <col min="6" max="9" width="8.42578125" style="47" customWidth="1"/>
    <col min="10" max="10" width="7.85546875" style="47" bestFit="1" customWidth="1"/>
    <col min="11" max="11" width="11.140625" style="47" bestFit="1" customWidth="1"/>
    <col min="12" max="12" width="12.85546875" style="79" customWidth="1"/>
    <col min="13" max="13" width="15.28515625" style="79" bestFit="1" customWidth="1"/>
    <col min="14" max="14" width="15" style="47" bestFit="1" customWidth="1"/>
    <col min="15" max="255" width="5.5703125" style="47"/>
    <col min="256" max="256" width="9.5703125" style="47" bestFit="1" customWidth="1"/>
    <col min="257" max="257" width="34" style="47" customWidth="1"/>
    <col min="258" max="258" width="11.5703125" style="47" customWidth="1"/>
    <col min="259" max="264" width="8.42578125" style="47" customWidth="1"/>
    <col min="265" max="266" width="7.85546875" style="47" bestFit="1" customWidth="1"/>
    <col min="267" max="267" width="11.140625" style="47" bestFit="1" customWidth="1"/>
    <col min="268" max="268" width="12.85546875" style="47" customWidth="1"/>
    <col min="269" max="269" width="15.28515625" style="47" bestFit="1" customWidth="1"/>
    <col min="270" max="270" width="15" style="47" bestFit="1" customWidth="1"/>
    <col min="271" max="511" width="5.5703125" style="47"/>
    <col min="512" max="512" width="9.5703125" style="47" bestFit="1" customWidth="1"/>
    <col min="513" max="513" width="34" style="47" customWidth="1"/>
    <col min="514" max="514" width="11.5703125" style="47" customWidth="1"/>
    <col min="515" max="520" width="8.42578125" style="47" customWidth="1"/>
    <col min="521" max="522" width="7.85546875" style="47" bestFit="1" customWidth="1"/>
    <col min="523" max="523" width="11.140625" style="47" bestFit="1" customWidth="1"/>
    <col min="524" max="524" width="12.85546875" style="47" customWidth="1"/>
    <col min="525" max="525" width="15.28515625" style="47" bestFit="1" customWidth="1"/>
    <col min="526" max="526" width="15" style="47" bestFit="1" customWidth="1"/>
    <col min="527" max="767" width="5.5703125" style="47"/>
    <col min="768" max="768" width="9.5703125" style="47" bestFit="1" customWidth="1"/>
    <col min="769" max="769" width="34" style="47" customWidth="1"/>
    <col min="770" max="770" width="11.5703125" style="47" customWidth="1"/>
    <col min="771" max="776" width="8.42578125" style="47" customWidth="1"/>
    <col min="777" max="778" width="7.85546875" style="47" bestFit="1" customWidth="1"/>
    <col min="779" max="779" width="11.140625" style="47" bestFit="1" customWidth="1"/>
    <col min="780" max="780" width="12.85546875" style="47" customWidth="1"/>
    <col min="781" max="781" width="15.28515625" style="47" bestFit="1" customWidth="1"/>
    <col min="782" max="782" width="15" style="47" bestFit="1" customWidth="1"/>
    <col min="783" max="1023" width="5.5703125" style="47"/>
    <col min="1024" max="1024" width="9.5703125" style="47" bestFit="1" customWidth="1"/>
    <col min="1025" max="1025" width="34" style="47" customWidth="1"/>
    <col min="1026" max="1026" width="11.5703125" style="47" customWidth="1"/>
    <col min="1027" max="1032" width="8.42578125" style="47" customWidth="1"/>
    <col min="1033" max="1034" width="7.85546875" style="47" bestFit="1" customWidth="1"/>
    <col min="1035" max="1035" width="11.140625" style="47" bestFit="1" customWidth="1"/>
    <col min="1036" max="1036" width="12.85546875" style="47" customWidth="1"/>
    <col min="1037" max="1037" width="15.28515625" style="47" bestFit="1" customWidth="1"/>
    <col min="1038" max="1038" width="15" style="47" bestFit="1" customWidth="1"/>
    <col min="1039" max="1279" width="5.5703125" style="47"/>
    <col min="1280" max="1280" width="9.5703125" style="47" bestFit="1" customWidth="1"/>
    <col min="1281" max="1281" width="34" style="47" customWidth="1"/>
    <col min="1282" max="1282" width="11.5703125" style="47" customWidth="1"/>
    <col min="1283" max="1288" width="8.42578125" style="47" customWidth="1"/>
    <col min="1289" max="1290" width="7.85546875" style="47" bestFit="1" customWidth="1"/>
    <col min="1291" max="1291" width="11.140625" style="47" bestFit="1" customWidth="1"/>
    <col min="1292" max="1292" width="12.85546875" style="47" customWidth="1"/>
    <col min="1293" max="1293" width="15.28515625" style="47" bestFit="1" customWidth="1"/>
    <col min="1294" max="1294" width="15" style="47" bestFit="1" customWidth="1"/>
    <col min="1295" max="1535" width="5.5703125" style="47"/>
    <col min="1536" max="1536" width="9.5703125" style="47" bestFit="1" customWidth="1"/>
    <col min="1537" max="1537" width="34" style="47" customWidth="1"/>
    <col min="1538" max="1538" width="11.5703125" style="47" customWidth="1"/>
    <col min="1539" max="1544" width="8.42578125" style="47" customWidth="1"/>
    <col min="1545" max="1546" width="7.85546875" style="47" bestFit="1" customWidth="1"/>
    <col min="1547" max="1547" width="11.140625" style="47" bestFit="1" customWidth="1"/>
    <col min="1548" max="1548" width="12.85546875" style="47" customWidth="1"/>
    <col min="1549" max="1549" width="15.28515625" style="47" bestFit="1" customWidth="1"/>
    <col min="1550" max="1550" width="15" style="47" bestFit="1" customWidth="1"/>
    <col min="1551" max="1791" width="5.5703125" style="47"/>
    <col min="1792" max="1792" width="9.5703125" style="47" bestFit="1" customWidth="1"/>
    <col min="1793" max="1793" width="34" style="47" customWidth="1"/>
    <col min="1794" max="1794" width="11.5703125" style="47" customWidth="1"/>
    <col min="1795" max="1800" width="8.42578125" style="47" customWidth="1"/>
    <col min="1801" max="1802" width="7.85546875" style="47" bestFit="1" customWidth="1"/>
    <col min="1803" max="1803" width="11.140625" style="47" bestFit="1" customWidth="1"/>
    <col min="1804" max="1804" width="12.85546875" style="47" customWidth="1"/>
    <col min="1805" max="1805" width="15.28515625" style="47" bestFit="1" customWidth="1"/>
    <col min="1806" max="1806" width="15" style="47" bestFit="1" customWidth="1"/>
    <col min="1807" max="2047" width="5.5703125" style="47"/>
    <col min="2048" max="2048" width="9.5703125" style="47" bestFit="1" customWidth="1"/>
    <col min="2049" max="2049" width="34" style="47" customWidth="1"/>
    <col min="2050" max="2050" width="11.5703125" style="47" customWidth="1"/>
    <col min="2051" max="2056" width="8.42578125" style="47" customWidth="1"/>
    <col min="2057" max="2058" width="7.85546875" style="47" bestFit="1" customWidth="1"/>
    <col min="2059" max="2059" width="11.140625" style="47" bestFit="1" customWidth="1"/>
    <col min="2060" max="2060" width="12.85546875" style="47" customWidth="1"/>
    <col min="2061" max="2061" width="15.28515625" style="47" bestFit="1" customWidth="1"/>
    <col min="2062" max="2062" width="15" style="47" bestFit="1" customWidth="1"/>
    <col min="2063" max="2303" width="5.5703125" style="47"/>
    <col min="2304" max="2304" width="9.5703125" style="47" bestFit="1" customWidth="1"/>
    <col min="2305" max="2305" width="34" style="47" customWidth="1"/>
    <col min="2306" max="2306" width="11.5703125" style="47" customWidth="1"/>
    <col min="2307" max="2312" width="8.42578125" style="47" customWidth="1"/>
    <col min="2313" max="2314" width="7.85546875" style="47" bestFit="1" customWidth="1"/>
    <col min="2315" max="2315" width="11.140625" style="47" bestFit="1" customWidth="1"/>
    <col min="2316" max="2316" width="12.85546875" style="47" customWidth="1"/>
    <col min="2317" max="2317" width="15.28515625" style="47" bestFit="1" customWidth="1"/>
    <col min="2318" max="2318" width="15" style="47" bestFit="1" customWidth="1"/>
    <col min="2319" max="2559" width="5.5703125" style="47"/>
    <col min="2560" max="2560" width="9.5703125" style="47" bestFit="1" customWidth="1"/>
    <col min="2561" max="2561" width="34" style="47" customWidth="1"/>
    <col min="2562" max="2562" width="11.5703125" style="47" customWidth="1"/>
    <col min="2563" max="2568" width="8.42578125" style="47" customWidth="1"/>
    <col min="2569" max="2570" width="7.85546875" style="47" bestFit="1" customWidth="1"/>
    <col min="2571" max="2571" width="11.140625" style="47" bestFit="1" customWidth="1"/>
    <col min="2572" max="2572" width="12.85546875" style="47" customWidth="1"/>
    <col min="2573" max="2573" width="15.28515625" style="47" bestFit="1" customWidth="1"/>
    <col min="2574" max="2574" width="15" style="47" bestFit="1" customWidth="1"/>
    <col min="2575" max="2815" width="5.5703125" style="47"/>
    <col min="2816" max="2816" width="9.5703125" style="47" bestFit="1" customWidth="1"/>
    <col min="2817" max="2817" width="34" style="47" customWidth="1"/>
    <col min="2818" max="2818" width="11.5703125" style="47" customWidth="1"/>
    <col min="2819" max="2824" width="8.42578125" style="47" customWidth="1"/>
    <col min="2825" max="2826" width="7.85546875" style="47" bestFit="1" customWidth="1"/>
    <col min="2827" max="2827" width="11.140625" style="47" bestFit="1" customWidth="1"/>
    <col min="2828" max="2828" width="12.85546875" style="47" customWidth="1"/>
    <col min="2829" max="2829" width="15.28515625" style="47" bestFit="1" customWidth="1"/>
    <col min="2830" max="2830" width="15" style="47" bestFit="1" customWidth="1"/>
    <col min="2831" max="3071" width="5.5703125" style="47"/>
    <col min="3072" max="3072" width="9.5703125" style="47" bestFit="1" customWidth="1"/>
    <col min="3073" max="3073" width="34" style="47" customWidth="1"/>
    <col min="3074" max="3074" width="11.5703125" style="47" customWidth="1"/>
    <col min="3075" max="3080" width="8.42578125" style="47" customWidth="1"/>
    <col min="3081" max="3082" width="7.85546875" style="47" bestFit="1" customWidth="1"/>
    <col min="3083" max="3083" width="11.140625" style="47" bestFit="1" customWidth="1"/>
    <col min="3084" max="3084" width="12.85546875" style="47" customWidth="1"/>
    <col min="3085" max="3085" width="15.28515625" style="47" bestFit="1" customWidth="1"/>
    <col min="3086" max="3086" width="15" style="47" bestFit="1" customWidth="1"/>
    <col min="3087" max="3327" width="5.5703125" style="47"/>
    <col min="3328" max="3328" width="9.5703125" style="47" bestFit="1" customWidth="1"/>
    <col min="3329" max="3329" width="34" style="47" customWidth="1"/>
    <col min="3330" max="3330" width="11.5703125" style="47" customWidth="1"/>
    <col min="3331" max="3336" width="8.42578125" style="47" customWidth="1"/>
    <col min="3337" max="3338" width="7.85546875" style="47" bestFit="1" customWidth="1"/>
    <col min="3339" max="3339" width="11.140625" style="47" bestFit="1" customWidth="1"/>
    <col min="3340" max="3340" width="12.85546875" style="47" customWidth="1"/>
    <col min="3341" max="3341" width="15.28515625" style="47" bestFit="1" customWidth="1"/>
    <col min="3342" max="3342" width="15" style="47" bestFit="1" customWidth="1"/>
    <col min="3343" max="3583" width="5.5703125" style="47"/>
    <col min="3584" max="3584" width="9.5703125" style="47" bestFit="1" customWidth="1"/>
    <col min="3585" max="3585" width="34" style="47" customWidth="1"/>
    <col min="3586" max="3586" width="11.5703125" style="47" customWidth="1"/>
    <col min="3587" max="3592" width="8.42578125" style="47" customWidth="1"/>
    <col min="3593" max="3594" width="7.85546875" style="47" bestFit="1" customWidth="1"/>
    <col min="3595" max="3595" width="11.140625" style="47" bestFit="1" customWidth="1"/>
    <col min="3596" max="3596" width="12.85546875" style="47" customWidth="1"/>
    <col min="3597" max="3597" width="15.28515625" style="47" bestFit="1" customWidth="1"/>
    <col min="3598" max="3598" width="15" style="47" bestFit="1" customWidth="1"/>
    <col min="3599" max="3839" width="5.5703125" style="47"/>
    <col min="3840" max="3840" width="9.5703125" style="47" bestFit="1" customWidth="1"/>
    <col min="3841" max="3841" width="34" style="47" customWidth="1"/>
    <col min="3842" max="3842" width="11.5703125" style="47" customWidth="1"/>
    <col min="3843" max="3848" width="8.42578125" style="47" customWidth="1"/>
    <col min="3849" max="3850" width="7.85546875" style="47" bestFit="1" customWidth="1"/>
    <col min="3851" max="3851" width="11.140625" style="47" bestFit="1" customWidth="1"/>
    <col min="3852" max="3852" width="12.85546875" style="47" customWidth="1"/>
    <col min="3853" max="3853" width="15.28515625" style="47" bestFit="1" customWidth="1"/>
    <col min="3854" max="3854" width="15" style="47" bestFit="1" customWidth="1"/>
    <col min="3855" max="4095" width="5.5703125" style="47"/>
    <col min="4096" max="4096" width="9.5703125" style="47" bestFit="1" customWidth="1"/>
    <col min="4097" max="4097" width="34" style="47" customWidth="1"/>
    <col min="4098" max="4098" width="11.5703125" style="47" customWidth="1"/>
    <col min="4099" max="4104" width="8.42578125" style="47" customWidth="1"/>
    <col min="4105" max="4106" width="7.85546875" style="47" bestFit="1" customWidth="1"/>
    <col min="4107" max="4107" width="11.140625" style="47" bestFit="1" customWidth="1"/>
    <col min="4108" max="4108" width="12.85546875" style="47" customWidth="1"/>
    <col min="4109" max="4109" width="15.28515625" style="47" bestFit="1" customWidth="1"/>
    <col min="4110" max="4110" width="15" style="47" bestFit="1" customWidth="1"/>
    <col min="4111" max="4351" width="5.5703125" style="47"/>
    <col min="4352" max="4352" width="9.5703125" style="47" bestFit="1" customWidth="1"/>
    <col min="4353" max="4353" width="34" style="47" customWidth="1"/>
    <col min="4354" max="4354" width="11.5703125" style="47" customWidth="1"/>
    <col min="4355" max="4360" width="8.42578125" style="47" customWidth="1"/>
    <col min="4361" max="4362" width="7.85546875" style="47" bestFit="1" customWidth="1"/>
    <col min="4363" max="4363" width="11.140625" style="47" bestFit="1" customWidth="1"/>
    <col min="4364" max="4364" width="12.85546875" style="47" customWidth="1"/>
    <col min="4365" max="4365" width="15.28515625" style="47" bestFit="1" customWidth="1"/>
    <col min="4366" max="4366" width="15" style="47" bestFit="1" customWidth="1"/>
    <col min="4367" max="4607" width="5.5703125" style="47"/>
    <col min="4608" max="4608" width="9.5703125" style="47" bestFit="1" customWidth="1"/>
    <col min="4609" max="4609" width="34" style="47" customWidth="1"/>
    <col min="4610" max="4610" width="11.5703125" style="47" customWidth="1"/>
    <col min="4611" max="4616" width="8.42578125" style="47" customWidth="1"/>
    <col min="4617" max="4618" width="7.85546875" style="47" bestFit="1" customWidth="1"/>
    <col min="4619" max="4619" width="11.140625" style="47" bestFit="1" customWidth="1"/>
    <col min="4620" max="4620" width="12.85546875" style="47" customWidth="1"/>
    <col min="4621" max="4621" width="15.28515625" style="47" bestFit="1" customWidth="1"/>
    <col min="4622" max="4622" width="15" style="47" bestFit="1" customWidth="1"/>
    <col min="4623" max="4863" width="5.5703125" style="47"/>
    <col min="4864" max="4864" width="9.5703125" style="47" bestFit="1" customWidth="1"/>
    <col min="4865" max="4865" width="34" style="47" customWidth="1"/>
    <col min="4866" max="4866" width="11.5703125" style="47" customWidth="1"/>
    <col min="4867" max="4872" width="8.42578125" style="47" customWidth="1"/>
    <col min="4873" max="4874" width="7.85546875" style="47" bestFit="1" customWidth="1"/>
    <col min="4875" max="4875" width="11.140625" style="47" bestFit="1" customWidth="1"/>
    <col min="4876" max="4876" width="12.85546875" style="47" customWidth="1"/>
    <col min="4877" max="4877" width="15.28515625" style="47" bestFit="1" customWidth="1"/>
    <col min="4878" max="4878" width="15" style="47" bestFit="1" customWidth="1"/>
    <col min="4879" max="5119" width="5.5703125" style="47"/>
    <col min="5120" max="5120" width="9.5703125" style="47" bestFit="1" customWidth="1"/>
    <col min="5121" max="5121" width="34" style="47" customWidth="1"/>
    <col min="5122" max="5122" width="11.5703125" style="47" customWidth="1"/>
    <col min="5123" max="5128" width="8.42578125" style="47" customWidth="1"/>
    <col min="5129" max="5130" width="7.85546875" style="47" bestFit="1" customWidth="1"/>
    <col min="5131" max="5131" width="11.140625" style="47" bestFit="1" customWidth="1"/>
    <col min="5132" max="5132" width="12.85546875" style="47" customWidth="1"/>
    <col min="5133" max="5133" width="15.28515625" style="47" bestFit="1" customWidth="1"/>
    <col min="5134" max="5134" width="15" style="47" bestFit="1" customWidth="1"/>
    <col min="5135" max="5375" width="5.5703125" style="47"/>
    <col min="5376" max="5376" width="9.5703125" style="47" bestFit="1" customWidth="1"/>
    <col min="5377" max="5377" width="34" style="47" customWidth="1"/>
    <col min="5378" max="5378" width="11.5703125" style="47" customWidth="1"/>
    <col min="5379" max="5384" width="8.42578125" style="47" customWidth="1"/>
    <col min="5385" max="5386" width="7.85546875" style="47" bestFit="1" customWidth="1"/>
    <col min="5387" max="5387" width="11.140625" style="47" bestFit="1" customWidth="1"/>
    <col min="5388" max="5388" width="12.85546875" style="47" customWidth="1"/>
    <col min="5389" max="5389" width="15.28515625" style="47" bestFit="1" customWidth="1"/>
    <col min="5390" max="5390" width="15" style="47" bestFit="1" customWidth="1"/>
    <col min="5391" max="5631" width="5.5703125" style="47"/>
    <col min="5632" max="5632" width="9.5703125" style="47" bestFit="1" customWidth="1"/>
    <col min="5633" max="5633" width="34" style="47" customWidth="1"/>
    <col min="5634" max="5634" width="11.5703125" style="47" customWidth="1"/>
    <col min="5635" max="5640" width="8.42578125" style="47" customWidth="1"/>
    <col min="5641" max="5642" width="7.85546875" style="47" bestFit="1" customWidth="1"/>
    <col min="5643" max="5643" width="11.140625" style="47" bestFit="1" customWidth="1"/>
    <col min="5644" max="5644" width="12.85546875" style="47" customWidth="1"/>
    <col min="5645" max="5645" width="15.28515625" style="47" bestFit="1" customWidth="1"/>
    <col min="5646" max="5646" width="15" style="47" bestFit="1" customWidth="1"/>
    <col min="5647" max="5887" width="5.5703125" style="47"/>
    <col min="5888" max="5888" width="9.5703125" style="47" bestFit="1" customWidth="1"/>
    <col min="5889" max="5889" width="34" style="47" customWidth="1"/>
    <col min="5890" max="5890" width="11.5703125" style="47" customWidth="1"/>
    <col min="5891" max="5896" width="8.42578125" style="47" customWidth="1"/>
    <col min="5897" max="5898" width="7.85546875" style="47" bestFit="1" customWidth="1"/>
    <col min="5899" max="5899" width="11.140625" style="47" bestFit="1" customWidth="1"/>
    <col min="5900" max="5900" width="12.85546875" style="47" customWidth="1"/>
    <col min="5901" max="5901" width="15.28515625" style="47" bestFit="1" customWidth="1"/>
    <col min="5902" max="5902" width="15" style="47" bestFit="1" customWidth="1"/>
    <col min="5903" max="6143" width="5.5703125" style="47"/>
    <col min="6144" max="6144" width="9.5703125" style="47" bestFit="1" customWidth="1"/>
    <col min="6145" max="6145" width="34" style="47" customWidth="1"/>
    <col min="6146" max="6146" width="11.5703125" style="47" customWidth="1"/>
    <col min="6147" max="6152" width="8.42578125" style="47" customWidth="1"/>
    <col min="6153" max="6154" width="7.85546875" style="47" bestFit="1" customWidth="1"/>
    <col min="6155" max="6155" width="11.140625" style="47" bestFit="1" customWidth="1"/>
    <col min="6156" max="6156" width="12.85546875" style="47" customWidth="1"/>
    <col min="6157" max="6157" width="15.28515625" style="47" bestFit="1" customWidth="1"/>
    <col min="6158" max="6158" width="15" style="47" bestFit="1" customWidth="1"/>
    <col min="6159" max="6399" width="5.5703125" style="47"/>
    <col min="6400" max="6400" width="9.5703125" style="47" bestFit="1" customWidth="1"/>
    <col min="6401" max="6401" width="34" style="47" customWidth="1"/>
    <col min="6402" max="6402" width="11.5703125" style="47" customWidth="1"/>
    <col min="6403" max="6408" width="8.42578125" style="47" customWidth="1"/>
    <col min="6409" max="6410" width="7.85546875" style="47" bestFit="1" customWidth="1"/>
    <col min="6411" max="6411" width="11.140625" style="47" bestFit="1" customWidth="1"/>
    <col min="6412" max="6412" width="12.85546875" style="47" customWidth="1"/>
    <col min="6413" max="6413" width="15.28515625" style="47" bestFit="1" customWidth="1"/>
    <col min="6414" max="6414" width="15" style="47" bestFit="1" customWidth="1"/>
    <col min="6415" max="6655" width="5.5703125" style="47"/>
    <col min="6656" max="6656" width="9.5703125" style="47" bestFit="1" customWidth="1"/>
    <col min="6657" max="6657" width="34" style="47" customWidth="1"/>
    <col min="6658" max="6658" width="11.5703125" style="47" customWidth="1"/>
    <col min="6659" max="6664" width="8.42578125" style="47" customWidth="1"/>
    <col min="6665" max="6666" width="7.85546875" style="47" bestFit="1" customWidth="1"/>
    <col min="6667" max="6667" width="11.140625" style="47" bestFit="1" customWidth="1"/>
    <col min="6668" max="6668" width="12.85546875" style="47" customWidth="1"/>
    <col min="6669" max="6669" width="15.28515625" style="47" bestFit="1" customWidth="1"/>
    <col min="6670" max="6670" width="15" style="47" bestFit="1" customWidth="1"/>
    <col min="6671" max="6911" width="5.5703125" style="47"/>
    <col min="6912" max="6912" width="9.5703125" style="47" bestFit="1" customWidth="1"/>
    <col min="6913" max="6913" width="34" style="47" customWidth="1"/>
    <col min="6914" max="6914" width="11.5703125" style="47" customWidth="1"/>
    <col min="6915" max="6920" width="8.42578125" style="47" customWidth="1"/>
    <col min="6921" max="6922" width="7.85546875" style="47" bestFit="1" customWidth="1"/>
    <col min="6923" max="6923" width="11.140625" style="47" bestFit="1" customWidth="1"/>
    <col min="6924" max="6924" width="12.85546875" style="47" customWidth="1"/>
    <col min="6925" max="6925" width="15.28515625" style="47" bestFit="1" customWidth="1"/>
    <col min="6926" max="6926" width="15" style="47" bestFit="1" customWidth="1"/>
    <col min="6927" max="7167" width="5.5703125" style="47"/>
    <col min="7168" max="7168" width="9.5703125" style="47" bestFit="1" customWidth="1"/>
    <col min="7169" max="7169" width="34" style="47" customWidth="1"/>
    <col min="7170" max="7170" width="11.5703125" style="47" customWidth="1"/>
    <col min="7171" max="7176" width="8.42578125" style="47" customWidth="1"/>
    <col min="7177" max="7178" width="7.85546875" style="47" bestFit="1" customWidth="1"/>
    <col min="7179" max="7179" width="11.140625" style="47" bestFit="1" customWidth="1"/>
    <col min="7180" max="7180" width="12.85546875" style="47" customWidth="1"/>
    <col min="7181" max="7181" width="15.28515625" style="47" bestFit="1" customWidth="1"/>
    <col min="7182" max="7182" width="15" style="47" bestFit="1" customWidth="1"/>
    <col min="7183" max="7423" width="5.5703125" style="47"/>
    <col min="7424" max="7424" width="9.5703125" style="47" bestFit="1" customWidth="1"/>
    <col min="7425" max="7425" width="34" style="47" customWidth="1"/>
    <col min="7426" max="7426" width="11.5703125" style="47" customWidth="1"/>
    <col min="7427" max="7432" width="8.42578125" style="47" customWidth="1"/>
    <col min="7433" max="7434" width="7.85546875" style="47" bestFit="1" customWidth="1"/>
    <col min="7435" max="7435" width="11.140625" style="47" bestFit="1" customWidth="1"/>
    <col min="7436" max="7436" width="12.85546875" style="47" customWidth="1"/>
    <col min="7437" max="7437" width="15.28515625" style="47" bestFit="1" customWidth="1"/>
    <col min="7438" max="7438" width="15" style="47" bestFit="1" customWidth="1"/>
    <col min="7439" max="7679" width="5.5703125" style="47"/>
    <col min="7680" max="7680" width="9.5703125" style="47" bestFit="1" customWidth="1"/>
    <col min="7681" max="7681" width="34" style="47" customWidth="1"/>
    <col min="7682" max="7682" width="11.5703125" style="47" customWidth="1"/>
    <col min="7683" max="7688" width="8.42578125" style="47" customWidth="1"/>
    <col min="7689" max="7690" width="7.85546875" style="47" bestFit="1" customWidth="1"/>
    <col min="7691" max="7691" width="11.140625" style="47" bestFit="1" customWidth="1"/>
    <col min="7692" max="7692" width="12.85546875" style="47" customWidth="1"/>
    <col min="7693" max="7693" width="15.28515625" style="47" bestFit="1" customWidth="1"/>
    <col min="7694" max="7694" width="15" style="47" bestFit="1" customWidth="1"/>
    <col min="7695" max="7935" width="5.5703125" style="47"/>
    <col min="7936" max="7936" width="9.5703125" style="47" bestFit="1" customWidth="1"/>
    <col min="7937" max="7937" width="34" style="47" customWidth="1"/>
    <col min="7938" max="7938" width="11.5703125" style="47" customWidth="1"/>
    <col min="7939" max="7944" width="8.42578125" style="47" customWidth="1"/>
    <col min="7945" max="7946" width="7.85546875" style="47" bestFit="1" customWidth="1"/>
    <col min="7947" max="7947" width="11.140625" style="47" bestFit="1" customWidth="1"/>
    <col min="7948" max="7948" width="12.85546875" style="47" customWidth="1"/>
    <col min="7949" max="7949" width="15.28515625" style="47" bestFit="1" customWidth="1"/>
    <col min="7950" max="7950" width="15" style="47" bestFit="1" customWidth="1"/>
    <col min="7951" max="8191" width="5.5703125" style="47"/>
    <col min="8192" max="8192" width="9.5703125" style="47" bestFit="1" customWidth="1"/>
    <col min="8193" max="8193" width="34" style="47" customWidth="1"/>
    <col min="8194" max="8194" width="11.5703125" style="47" customWidth="1"/>
    <col min="8195" max="8200" width="8.42578125" style="47" customWidth="1"/>
    <col min="8201" max="8202" width="7.85546875" style="47" bestFit="1" customWidth="1"/>
    <col min="8203" max="8203" width="11.140625" style="47" bestFit="1" customWidth="1"/>
    <col min="8204" max="8204" width="12.85546875" style="47" customWidth="1"/>
    <col min="8205" max="8205" width="15.28515625" style="47" bestFit="1" customWidth="1"/>
    <col min="8206" max="8206" width="15" style="47" bestFit="1" customWidth="1"/>
    <col min="8207" max="8447" width="5.5703125" style="47"/>
    <col min="8448" max="8448" width="9.5703125" style="47" bestFit="1" customWidth="1"/>
    <col min="8449" max="8449" width="34" style="47" customWidth="1"/>
    <col min="8450" max="8450" width="11.5703125" style="47" customWidth="1"/>
    <col min="8451" max="8456" width="8.42578125" style="47" customWidth="1"/>
    <col min="8457" max="8458" width="7.85546875" style="47" bestFit="1" customWidth="1"/>
    <col min="8459" max="8459" width="11.140625" style="47" bestFit="1" customWidth="1"/>
    <col min="8460" max="8460" width="12.85546875" style="47" customWidth="1"/>
    <col min="8461" max="8461" width="15.28515625" style="47" bestFit="1" customWidth="1"/>
    <col min="8462" max="8462" width="15" style="47" bestFit="1" customWidth="1"/>
    <col min="8463" max="8703" width="5.5703125" style="47"/>
    <col min="8704" max="8704" width="9.5703125" style="47" bestFit="1" customWidth="1"/>
    <col min="8705" max="8705" width="34" style="47" customWidth="1"/>
    <col min="8706" max="8706" width="11.5703125" style="47" customWidth="1"/>
    <col min="8707" max="8712" width="8.42578125" style="47" customWidth="1"/>
    <col min="8713" max="8714" width="7.85546875" style="47" bestFit="1" customWidth="1"/>
    <col min="8715" max="8715" width="11.140625" style="47" bestFit="1" customWidth="1"/>
    <col min="8716" max="8716" width="12.85546875" style="47" customWidth="1"/>
    <col min="8717" max="8717" width="15.28515625" style="47" bestFit="1" customWidth="1"/>
    <col min="8718" max="8718" width="15" style="47" bestFit="1" customWidth="1"/>
    <col min="8719" max="8959" width="5.5703125" style="47"/>
    <col min="8960" max="8960" width="9.5703125" style="47" bestFit="1" customWidth="1"/>
    <col min="8961" max="8961" width="34" style="47" customWidth="1"/>
    <col min="8962" max="8962" width="11.5703125" style="47" customWidth="1"/>
    <col min="8963" max="8968" width="8.42578125" style="47" customWidth="1"/>
    <col min="8969" max="8970" width="7.85546875" style="47" bestFit="1" customWidth="1"/>
    <col min="8971" max="8971" width="11.140625" style="47" bestFit="1" customWidth="1"/>
    <col min="8972" max="8972" width="12.85546875" style="47" customWidth="1"/>
    <col min="8973" max="8973" width="15.28515625" style="47" bestFit="1" customWidth="1"/>
    <col min="8974" max="8974" width="15" style="47" bestFit="1" customWidth="1"/>
    <col min="8975" max="9215" width="5.5703125" style="47"/>
    <col min="9216" max="9216" width="9.5703125" style="47" bestFit="1" customWidth="1"/>
    <col min="9217" max="9217" width="34" style="47" customWidth="1"/>
    <col min="9218" max="9218" width="11.5703125" style="47" customWidth="1"/>
    <col min="9219" max="9224" width="8.42578125" style="47" customWidth="1"/>
    <col min="9225" max="9226" width="7.85546875" style="47" bestFit="1" customWidth="1"/>
    <col min="9227" max="9227" width="11.140625" style="47" bestFit="1" customWidth="1"/>
    <col min="9228" max="9228" width="12.85546875" style="47" customWidth="1"/>
    <col min="9229" max="9229" width="15.28515625" style="47" bestFit="1" customWidth="1"/>
    <col min="9230" max="9230" width="15" style="47" bestFit="1" customWidth="1"/>
    <col min="9231" max="9471" width="5.5703125" style="47"/>
    <col min="9472" max="9472" width="9.5703125" style="47" bestFit="1" customWidth="1"/>
    <col min="9473" max="9473" width="34" style="47" customWidth="1"/>
    <col min="9474" max="9474" width="11.5703125" style="47" customWidth="1"/>
    <col min="9475" max="9480" width="8.42578125" style="47" customWidth="1"/>
    <col min="9481" max="9482" width="7.85546875" style="47" bestFit="1" customWidth="1"/>
    <col min="9483" max="9483" width="11.140625" style="47" bestFit="1" customWidth="1"/>
    <col min="9484" max="9484" width="12.85546875" style="47" customWidth="1"/>
    <col min="9485" max="9485" width="15.28515625" style="47" bestFit="1" customWidth="1"/>
    <col min="9486" max="9486" width="15" style="47" bestFit="1" customWidth="1"/>
    <col min="9487" max="9727" width="5.5703125" style="47"/>
    <col min="9728" max="9728" width="9.5703125" style="47" bestFit="1" customWidth="1"/>
    <col min="9729" max="9729" width="34" style="47" customWidth="1"/>
    <col min="9730" max="9730" width="11.5703125" style="47" customWidth="1"/>
    <col min="9731" max="9736" width="8.42578125" style="47" customWidth="1"/>
    <col min="9737" max="9738" width="7.85546875" style="47" bestFit="1" customWidth="1"/>
    <col min="9739" max="9739" width="11.140625" style="47" bestFit="1" customWidth="1"/>
    <col min="9740" max="9740" width="12.85546875" style="47" customWidth="1"/>
    <col min="9741" max="9741" width="15.28515625" style="47" bestFit="1" customWidth="1"/>
    <col min="9742" max="9742" width="15" style="47" bestFit="1" customWidth="1"/>
    <col min="9743" max="9983" width="5.5703125" style="47"/>
    <col min="9984" max="9984" width="9.5703125" style="47" bestFit="1" customWidth="1"/>
    <col min="9985" max="9985" width="34" style="47" customWidth="1"/>
    <col min="9986" max="9986" width="11.5703125" style="47" customWidth="1"/>
    <col min="9987" max="9992" width="8.42578125" style="47" customWidth="1"/>
    <col min="9993" max="9994" width="7.85546875" style="47" bestFit="1" customWidth="1"/>
    <col min="9995" max="9995" width="11.140625" style="47" bestFit="1" customWidth="1"/>
    <col min="9996" max="9996" width="12.85546875" style="47" customWidth="1"/>
    <col min="9997" max="9997" width="15.28515625" style="47" bestFit="1" customWidth="1"/>
    <col min="9998" max="9998" width="15" style="47" bestFit="1" customWidth="1"/>
    <col min="9999" max="10239" width="5.5703125" style="47"/>
    <col min="10240" max="10240" width="9.5703125" style="47" bestFit="1" customWidth="1"/>
    <col min="10241" max="10241" width="34" style="47" customWidth="1"/>
    <col min="10242" max="10242" width="11.5703125" style="47" customWidth="1"/>
    <col min="10243" max="10248" width="8.42578125" style="47" customWidth="1"/>
    <col min="10249" max="10250" width="7.85546875" style="47" bestFit="1" customWidth="1"/>
    <col min="10251" max="10251" width="11.140625" style="47" bestFit="1" customWidth="1"/>
    <col min="10252" max="10252" width="12.85546875" style="47" customWidth="1"/>
    <col min="10253" max="10253" width="15.28515625" style="47" bestFit="1" customWidth="1"/>
    <col min="10254" max="10254" width="15" style="47" bestFit="1" customWidth="1"/>
    <col min="10255" max="10495" width="5.5703125" style="47"/>
    <col min="10496" max="10496" width="9.5703125" style="47" bestFit="1" customWidth="1"/>
    <col min="10497" max="10497" width="34" style="47" customWidth="1"/>
    <col min="10498" max="10498" width="11.5703125" style="47" customWidth="1"/>
    <col min="10499" max="10504" width="8.42578125" style="47" customWidth="1"/>
    <col min="10505" max="10506" width="7.85546875" style="47" bestFit="1" customWidth="1"/>
    <col min="10507" max="10507" width="11.140625" style="47" bestFit="1" customWidth="1"/>
    <col min="10508" max="10508" width="12.85546875" style="47" customWidth="1"/>
    <col min="10509" max="10509" width="15.28515625" style="47" bestFit="1" customWidth="1"/>
    <col min="10510" max="10510" width="15" style="47" bestFit="1" customWidth="1"/>
    <col min="10511" max="10751" width="5.5703125" style="47"/>
    <col min="10752" max="10752" width="9.5703125" style="47" bestFit="1" customWidth="1"/>
    <col min="10753" max="10753" width="34" style="47" customWidth="1"/>
    <col min="10754" max="10754" width="11.5703125" style="47" customWidth="1"/>
    <col min="10755" max="10760" width="8.42578125" style="47" customWidth="1"/>
    <col min="10761" max="10762" width="7.85546875" style="47" bestFit="1" customWidth="1"/>
    <col min="10763" max="10763" width="11.140625" style="47" bestFit="1" customWidth="1"/>
    <col min="10764" max="10764" width="12.85546875" style="47" customWidth="1"/>
    <col min="10765" max="10765" width="15.28515625" style="47" bestFit="1" customWidth="1"/>
    <col min="10766" max="10766" width="15" style="47" bestFit="1" customWidth="1"/>
    <col min="10767" max="11007" width="5.5703125" style="47"/>
    <col min="11008" max="11008" width="9.5703125" style="47" bestFit="1" customWidth="1"/>
    <col min="11009" max="11009" width="34" style="47" customWidth="1"/>
    <col min="11010" max="11010" width="11.5703125" style="47" customWidth="1"/>
    <col min="11011" max="11016" width="8.42578125" style="47" customWidth="1"/>
    <col min="11017" max="11018" width="7.85546875" style="47" bestFit="1" customWidth="1"/>
    <col min="11019" max="11019" width="11.140625" style="47" bestFit="1" customWidth="1"/>
    <col min="11020" max="11020" width="12.85546875" style="47" customWidth="1"/>
    <col min="11021" max="11021" width="15.28515625" style="47" bestFit="1" customWidth="1"/>
    <col min="11022" max="11022" width="15" style="47" bestFit="1" customWidth="1"/>
    <col min="11023" max="11263" width="5.5703125" style="47"/>
    <col min="11264" max="11264" width="9.5703125" style="47" bestFit="1" customWidth="1"/>
    <col min="11265" max="11265" width="34" style="47" customWidth="1"/>
    <col min="11266" max="11266" width="11.5703125" style="47" customWidth="1"/>
    <col min="11267" max="11272" width="8.42578125" style="47" customWidth="1"/>
    <col min="11273" max="11274" width="7.85546875" style="47" bestFit="1" customWidth="1"/>
    <col min="11275" max="11275" width="11.140625" style="47" bestFit="1" customWidth="1"/>
    <col min="11276" max="11276" width="12.85546875" style="47" customWidth="1"/>
    <col min="11277" max="11277" width="15.28515625" style="47" bestFit="1" customWidth="1"/>
    <col min="11278" max="11278" width="15" style="47" bestFit="1" customWidth="1"/>
    <col min="11279" max="11519" width="5.5703125" style="47"/>
    <col min="11520" max="11520" width="9.5703125" style="47" bestFit="1" customWidth="1"/>
    <col min="11521" max="11521" width="34" style="47" customWidth="1"/>
    <col min="11522" max="11522" width="11.5703125" style="47" customWidth="1"/>
    <col min="11523" max="11528" width="8.42578125" style="47" customWidth="1"/>
    <col min="11529" max="11530" width="7.85546875" style="47" bestFit="1" customWidth="1"/>
    <col min="11531" max="11531" width="11.140625" style="47" bestFit="1" customWidth="1"/>
    <col min="11532" max="11532" width="12.85546875" style="47" customWidth="1"/>
    <col min="11533" max="11533" width="15.28515625" style="47" bestFit="1" customWidth="1"/>
    <col min="11534" max="11534" width="15" style="47" bestFit="1" customWidth="1"/>
    <col min="11535" max="11775" width="5.5703125" style="47"/>
    <col min="11776" max="11776" width="9.5703125" style="47" bestFit="1" customWidth="1"/>
    <col min="11777" max="11777" width="34" style="47" customWidth="1"/>
    <col min="11778" max="11778" width="11.5703125" style="47" customWidth="1"/>
    <col min="11779" max="11784" width="8.42578125" style="47" customWidth="1"/>
    <col min="11785" max="11786" width="7.85546875" style="47" bestFit="1" customWidth="1"/>
    <col min="11787" max="11787" width="11.140625" style="47" bestFit="1" customWidth="1"/>
    <col min="11788" max="11788" width="12.85546875" style="47" customWidth="1"/>
    <col min="11789" max="11789" width="15.28515625" style="47" bestFit="1" customWidth="1"/>
    <col min="11790" max="11790" width="15" style="47" bestFit="1" customWidth="1"/>
    <col min="11791" max="12031" width="5.5703125" style="47"/>
    <col min="12032" max="12032" width="9.5703125" style="47" bestFit="1" customWidth="1"/>
    <col min="12033" max="12033" width="34" style="47" customWidth="1"/>
    <col min="12034" max="12034" width="11.5703125" style="47" customWidth="1"/>
    <col min="12035" max="12040" width="8.42578125" style="47" customWidth="1"/>
    <col min="12041" max="12042" width="7.85546875" style="47" bestFit="1" customWidth="1"/>
    <col min="12043" max="12043" width="11.140625" style="47" bestFit="1" customWidth="1"/>
    <col min="12044" max="12044" width="12.85546875" style="47" customWidth="1"/>
    <col min="12045" max="12045" width="15.28515625" style="47" bestFit="1" customWidth="1"/>
    <col min="12046" max="12046" width="15" style="47" bestFit="1" customWidth="1"/>
    <col min="12047" max="12287" width="5.5703125" style="47"/>
    <col min="12288" max="12288" width="9.5703125" style="47" bestFit="1" customWidth="1"/>
    <col min="12289" max="12289" width="34" style="47" customWidth="1"/>
    <col min="12290" max="12290" width="11.5703125" style="47" customWidth="1"/>
    <col min="12291" max="12296" width="8.42578125" style="47" customWidth="1"/>
    <col min="12297" max="12298" width="7.85546875" style="47" bestFit="1" customWidth="1"/>
    <col min="12299" max="12299" width="11.140625" style="47" bestFit="1" customWidth="1"/>
    <col min="12300" max="12300" width="12.85546875" style="47" customWidth="1"/>
    <col min="12301" max="12301" width="15.28515625" style="47" bestFit="1" customWidth="1"/>
    <col min="12302" max="12302" width="15" style="47" bestFit="1" customWidth="1"/>
    <col min="12303" max="12543" width="5.5703125" style="47"/>
    <col min="12544" max="12544" width="9.5703125" style="47" bestFit="1" customWidth="1"/>
    <col min="12545" max="12545" width="34" style="47" customWidth="1"/>
    <col min="12546" max="12546" width="11.5703125" style="47" customWidth="1"/>
    <col min="12547" max="12552" width="8.42578125" style="47" customWidth="1"/>
    <col min="12553" max="12554" width="7.85546875" style="47" bestFit="1" customWidth="1"/>
    <col min="12555" max="12555" width="11.140625" style="47" bestFit="1" customWidth="1"/>
    <col min="12556" max="12556" width="12.85546875" style="47" customWidth="1"/>
    <col min="12557" max="12557" width="15.28515625" style="47" bestFit="1" customWidth="1"/>
    <col min="12558" max="12558" width="15" style="47" bestFit="1" customWidth="1"/>
    <col min="12559" max="12799" width="5.5703125" style="47"/>
    <col min="12800" max="12800" width="9.5703125" style="47" bestFit="1" customWidth="1"/>
    <col min="12801" max="12801" width="34" style="47" customWidth="1"/>
    <col min="12802" max="12802" width="11.5703125" style="47" customWidth="1"/>
    <col min="12803" max="12808" width="8.42578125" style="47" customWidth="1"/>
    <col min="12809" max="12810" width="7.85546875" style="47" bestFit="1" customWidth="1"/>
    <col min="12811" max="12811" width="11.140625" style="47" bestFit="1" customWidth="1"/>
    <col min="12812" max="12812" width="12.85546875" style="47" customWidth="1"/>
    <col min="12813" max="12813" width="15.28515625" style="47" bestFit="1" customWidth="1"/>
    <col min="12814" max="12814" width="15" style="47" bestFit="1" customWidth="1"/>
    <col min="12815" max="13055" width="5.5703125" style="47"/>
    <col min="13056" max="13056" width="9.5703125" style="47" bestFit="1" customWidth="1"/>
    <col min="13057" max="13057" width="34" style="47" customWidth="1"/>
    <col min="13058" max="13058" width="11.5703125" style="47" customWidth="1"/>
    <col min="13059" max="13064" width="8.42578125" style="47" customWidth="1"/>
    <col min="13065" max="13066" width="7.85546875" style="47" bestFit="1" customWidth="1"/>
    <col min="13067" max="13067" width="11.140625" style="47" bestFit="1" customWidth="1"/>
    <col min="13068" max="13068" width="12.85546875" style="47" customWidth="1"/>
    <col min="13069" max="13069" width="15.28515625" style="47" bestFit="1" customWidth="1"/>
    <col min="13070" max="13070" width="15" style="47" bestFit="1" customWidth="1"/>
    <col min="13071" max="13311" width="5.5703125" style="47"/>
    <col min="13312" max="13312" width="9.5703125" style="47" bestFit="1" customWidth="1"/>
    <col min="13313" max="13313" width="34" style="47" customWidth="1"/>
    <col min="13314" max="13314" width="11.5703125" style="47" customWidth="1"/>
    <col min="13315" max="13320" width="8.42578125" style="47" customWidth="1"/>
    <col min="13321" max="13322" width="7.85546875" style="47" bestFit="1" customWidth="1"/>
    <col min="13323" max="13323" width="11.140625" style="47" bestFit="1" customWidth="1"/>
    <col min="13324" max="13324" width="12.85546875" style="47" customWidth="1"/>
    <col min="13325" max="13325" width="15.28515625" style="47" bestFit="1" customWidth="1"/>
    <col min="13326" max="13326" width="15" style="47" bestFit="1" customWidth="1"/>
    <col min="13327" max="13567" width="5.5703125" style="47"/>
    <col min="13568" max="13568" width="9.5703125" style="47" bestFit="1" customWidth="1"/>
    <col min="13569" max="13569" width="34" style="47" customWidth="1"/>
    <col min="13570" max="13570" width="11.5703125" style="47" customWidth="1"/>
    <col min="13571" max="13576" width="8.42578125" style="47" customWidth="1"/>
    <col min="13577" max="13578" width="7.85546875" style="47" bestFit="1" customWidth="1"/>
    <col min="13579" max="13579" width="11.140625" style="47" bestFit="1" customWidth="1"/>
    <col min="13580" max="13580" width="12.85546875" style="47" customWidth="1"/>
    <col min="13581" max="13581" width="15.28515625" style="47" bestFit="1" customWidth="1"/>
    <col min="13582" max="13582" width="15" style="47" bestFit="1" customWidth="1"/>
    <col min="13583" max="13823" width="5.5703125" style="47"/>
    <col min="13824" max="13824" width="9.5703125" style="47" bestFit="1" customWidth="1"/>
    <col min="13825" max="13825" width="34" style="47" customWidth="1"/>
    <col min="13826" max="13826" width="11.5703125" style="47" customWidth="1"/>
    <col min="13827" max="13832" width="8.42578125" style="47" customWidth="1"/>
    <col min="13833" max="13834" width="7.85546875" style="47" bestFit="1" customWidth="1"/>
    <col min="13835" max="13835" width="11.140625" style="47" bestFit="1" customWidth="1"/>
    <col min="13836" max="13836" width="12.85546875" style="47" customWidth="1"/>
    <col min="13837" max="13837" width="15.28515625" style="47" bestFit="1" customWidth="1"/>
    <col min="13838" max="13838" width="15" style="47" bestFit="1" customWidth="1"/>
    <col min="13839" max="14079" width="5.5703125" style="47"/>
    <col min="14080" max="14080" width="9.5703125" style="47" bestFit="1" customWidth="1"/>
    <col min="14081" max="14081" width="34" style="47" customWidth="1"/>
    <col min="14082" max="14082" width="11.5703125" style="47" customWidth="1"/>
    <col min="14083" max="14088" width="8.42578125" style="47" customWidth="1"/>
    <col min="14089" max="14090" width="7.85546875" style="47" bestFit="1" customWidth="1"/>
    <col min="14091" max="14091" width="11.140625" style="47" bestFit="1" customWidth="1"/>
    <col min="14092" max="14092" width="12.85546875" style="47" customWidth="1"/>
    <col min="14093" max="14093" width="15.28515625" style="47" bestFit="1" customWidth="1"/>
    <col min="14094" max="14094" width="15" style="47" bestFit="1" customWidth="1"/>
    <col min="14095" max="14335" width="5.5703125" style="47"/>
    <col min="14336" max="14336" width="9.5703125" style="47" bestFit="1" customWidth="1"/>
    <col min="14337" max="14337" width="34" style="47" customWidth="1"/>
    <col min="14338" max="14338" width="11.5703125" style="47" customWidth="1"/>
    <col min="14339" max="14344" width="8.42578125" style="47" customWidth="1"/>
    <col min="14345" max="14346" width="7.85546875" style="47" bestFit="1" customWidth="1"/>
    <col min="14347" max="14347" width="11.140625" style="47" bestFit="1" customWidth="1"/>
    <col min="14348" max="14348" width="12.85546875" style="47" customWidth="1"/>
    <col min="14349" max="14349" width="15.28515625" style="47" bestFit="1" customWidth="1"/>
    <col min="14350" max="14350" width="15" style="47" bestFit="1" customWidth="1"/>
    <col min="14351" max="14591" width="5.5703125" style="47"/>
    <col min="14592" max="14592" width="9.5703125" style="47" bestFit="1" customWidth="1"/>
    <col min="14593" max="14593" width="34" style="47" customWidth="1"/>
    <col min="14594" max="14594" width="11.5703125" style="47" customWidth="1"/>
    <col min="14595" max="14600" width="8.42578125" style="47" customWidth="1"/>
    <col min="14601" max="14602" width="7.85546875" style="47" bestFit="1" customWidth="1"/>
    <col min="14603" max="14603" width="11.140625" style="47" bestFit="1" customWidth="1"/>
    <col min="14604" max="14604" width="12.85546875" style="47" customWidth="1"/>
    <col min="14605" max="14605" width="15.28515625" style="47" bestFit="1" customWidth="1"/>
    <col min="14606" max="14606" width="15" style="47" bestFit="1" customWidth="1"/>
    <col min="14607" max="14847" width="5.5703125" style="47"/>
    <col min="14848" max="14848" width="9.5703125" style="47" bestFit="1" customWidth="1"/>
    <col min="14849" max="14849" width="34" style="47" customWidth="1"/>
    <col min="14850" max="14850" width="11.5703125" style="47" customWidth="1"/>
    <col min="14851" max="14856" width="8.42578125" style="47" customWidth="1"/>
    <col min="14857" max="14858" width="7.85546875" style="47" bestFit="1" customWidth="1"/>
    <col min="14859" max="14859" width="11.140625" style="47" bestFit="1" customWidth="1"/>
    <col min="14860" max="14860" width="12.85546875" style="47" customWidth="1"/>
    <col min="14861" max="14861" width="15.28515625" style="47" bestFit="1" customWidth="1"/>
    <col min="14862" max="14862" width="15" style="47" bestFit="1" customWidth="1"/>
    <col min="14863" max="15103" width="5.5703125" style="47"/>
    <col min="15104" max="15104" width="9.5703125" style="47" bestFit="1" customWidth="1"/>
    <col min="15105" max="15105" width="34" style="47" customWidth="1"/>
    <col min="15106" max="15106" width="11.5703125" style="47" customWidth="1"/>
    <col min="15107" max="15112" width="8.42578125" style="47" customWidth="1"/>
    <col min="15113" max="15114" width="7.85546875" style="47" bestFit="1" customWidth="1"/>
    <col min="15115" max="15115" width="11.140625" style="47" bestFit="1" customWidth="1"/>
    <col min="15116" max="15116" width="12.85546875" style="47" customWidth="1"/>
    <col min="15117" max="15117" width="15.28515625" style="47" bestFit="1" customWidth="1"/>
    <col min="15118" max="15118" width="15" style="47" bestFit="1" customWidth="1"/>
    <col min="15119" max="15359" width="5.5703125" style="47"/>
    <col min="15360" max="15360" width="9.5703125" style="47" bestFit="1" customWidth="1"/>
    <col min="15361" max="15361" width="34" style="47" customWidth="1"/>
    <col min="15362" max="15362" width="11.5703125" style="47" customWidth="1"/>
    <col min="15363" max="15368" width="8.42578125" style="47" customWidth="1"/>
    <col min="15369" max="15370" width="7.85546875" style="47" bestFit="1" customWidth="1"/>
    <col min="15371" max="15371" width="11.140625" style="47" bestFit="1" customWidth="1"/>
    <col min="15372" max="15372" width="12.85546875" style="47" customWidth="1"/>
    <col min="15373" max="15373" width="15.28515625" style="47" bestFit="1" customWidth="1"/>
    <col min="15374" max="15374" width="15" style="47" bestFit="1" customWidth="1"/>
    <col min="15375" max="15615" width="5.5703125" style="47"/>
    <col min="15616" max="15616" width="9.5703125" style="47" bestFit="1" customWidth="1"/>
    <col min="15617" max="15617" width="34" style="47" customWidth="1"/>
    <col min="15618" max="15618" width="11.5703125" style="47" customWidth="1"/>
    <col min="15619" max="15624" width="8.42578125" style="47" customWidth="1"/>
    <col min="15625" max="15626" width="7.85546875" style="47" bestFit="1" customWidth="1"/>
    <col min="15627" max="15627" width="11.140625" style="47" bestFit="1" customWidth="1"/>
    <col min="15628" max="15628" width="12.85546875" style="47" customWidth="1"/>
    <col min="15629" max="15629" width="15.28515625" style="47" bestFit="1" customWidth="1"/>
    <col min="15630" max="15630" width="15" style="47" bestFit="1" customWidth="1"/>
    <col min="15631" max="15871" width="5.5703125" style="47"/>
    <col min="15872" max="15872" width="9.5703125" style="47" bestFit="1" customWidth="1"/>
    <col min="15873" max="15873" width="34" style="47" customWidth="1"/>
    <col min="15874" max="15874" width="11.5703125" style="47" customWidth="1"/>
    <col min="15875" max="15880" width="8.42578125" style="47" customWidth="1"/>
    <col min="15881" max="15882" width="7.85546875" style="47" bestFit="1" customWidth="1"/>
    <col min="15883" max="15883" width="11.140625" style="47" bestFit="1" customWidth="1"/>
    <col min="15884" max="15884" width="12.85546875" style="47" customWidth="1"/>
    <col min="15885" max="15885" width="15.28515625" style="47" bestFit="1" customWidth="1"/>
    <col min="15886" max="15886" width="15" style="47" bestFit="1" customWidth="1"/>
    <col min="15887" max="16127" width="5.5703125" style="47"/>
    <col min="16128" max="16128" width="9.5703125" style="47" bestFit="1" customWidth="1"/>
    <col min="16129" max="16129" width="34" style="47" customWidth="1"/>
    <col min="16130" max="16130" width="11.5703125" style="47" customWidth="1"/>
    <col min="16131" max="16136" width="8.42578125" style="47" customWidth="1"/>
    <col min="16137" max="16138" width="7.85546875" style="47" bestFit="1" customWidth="1"/>
    <col min="16139" max="16139" width="11.140625" style="47" bestFit="1" customWidth="1"/>
    <col min="16140" max="16140" width="12.85546875" style="47" customWidth="1"/>
    <col min="16141" max="16141" width="15.28515625" style="47" bestFit="1" customWidth="1"/>
    <col min="16142" max="16142" width="15" style="47" bestFit="1" customWidth="1"/>
    <col min="16143" max="16384" width="5.5703125" style="47"/>
  </cols>
  <sheetData>
    <row r="1" spans="1:14" ht="25.5" x14ac:dyDescent="0.2">
      <c r="A1" s="37" t="s">
        <v>131</v>
      </c>
      <c r="B1" s="38" t="s">
        <v>289</v>
      </c>
      <c r="C1" s="38" t="s">
        <v>2</v>
      </c>
      <c r="D1" s="38" t="s">
        <v>290</v>
      </c>
      <c r="E1" s="33" t="s">
        <v>291</v>
      </c>
      <c r="F1" s="33" t="s">
        <v>292</v>
      </c>
      <c r="G1" s="33" t="s">
        <v>293</v>
      </c>
      <c r="H1" s="33" t="s">
        <v>294</v>
      </c>
      <c r="I1" s="33" t="s">
        <v>295</v>
      </c>
      <c r="J1" s="33"/>
      <c r="K1" s="38" t="s">
        <v>11</v>
      </c>
      <c r="L1" s="38" t="s">
        <v>133</v>
      </c>
      <c r="M1" s="118" t="s">
        <v>13</v>
      </c>
      <c r="N1" s="40" t="s">
        <v>14</v>
      </c>
    </row>
    <row r="2" spans="1:14" x14ac:dyDescent="0.2">
      <c r="A2" s="130" t="s">
        <v>220</v>
      </c>
      <c r="B2" s="43" t="s">
        <v>296</v>
      </c>
      <c r="C2" s="23" t="s">
        <v>297</v>
      </c>
      <c r="D2" s="23"/>
      <c r="E2" s="12"/>
      <c r="F2" s="12"/>
      <c r="G2" s="12"/>
      <c r="H2" s="12"/>
      <c r="I2" s="12"/>
      <c r="J2" s="45"/>
      <c r="K2" s="13">
        <f>SUM(D2:J2)</f>
        <v>0</v>
      </c>
      <c r="L2" s="131">
        <v>850</v>
      </c>
      <c r="M2" s="105">
        <f>ROUND((L2*(1-40%)),0)*(1+0.05)</f>
        <v>535.5</v>
      </c>
      <c r="N2" s="46">
        <f t="shared" ref="N2:N7" si="0">K2*M2</f>
        <v>0</v>
      </c>
    </row>
    <row r="3" spans="1:14" x14ac:dyDescent="0.2">
      <c r="A3" s="121" t="s">
        <v>220</v>
      </c>
      <c r="B3" s="49" t="s">
        <v>298</v>
      </c>
      <c r="C3" s="24" t="s">
        <v>299</v>
      </c>
      <c r="D3" s="24"/>
      <c r="E3" s="7"/>
      <c r="F3" s="7"/>
      <c r="G3" s="7"/>
      <c r="H3" s="7"/>
      <c r="I3" s="7"/>
      <c r="J3" s="51"/>
      <c r="K3" s="19">
        <f t="shared" ref="K3:K6" si="1">SUM(D3:J3)</f>
        <v>0</v>
      </c>
      <c r="L3" s="122">
        <v>850</v>
      </c>
      <c r="M3" s="105">
        <f t="shared" ref="M3:M7" si="2">ROUND((L3*(1-40%)),0)*(1+0.05)</f>
        <v>535.5</v>
      </c>
      <c r="N3" s="52">
        <f t="shared" si="0"/>
        <v>0</v>
      </c>
    </row>
    <row r="4" spans="1:14" x14ac:dyDescent="0.2">
      <c r="A4" s="121" t="s">
        <v>220</v>
      </c>
      <c r="B4" s="49" t="s">
        <v>300</v>
      </c>
      <c r="C4" s="24" t="s">
        <v>301</v>
      </c>
      <c r="D4" s="24"/>
      <c r="E4" s="7"/>
      <c r="F4" s="7"/>
      <c r="G4" s="7"/>
      <c r="H4" s="7"/>
      <c r="I4" s="7"/>
      <c r="J4" s="51"/>
      <c r="K4" s="19">
        <f t="shared" si="1"/>
        <v>0</v>
      </c>
      <c r="L4" s="122">
        <v>850</v>
      </c>
      <c r="M4" s="105">
        <f t="shared" si="2"/>
        <v>535.5</v>
      </c>
      <c r="N4" s="52">
        <f t="shared" si="0"/>
        <v>0</v>
      </c>
    </row>
    <row r="5" spans="1:14" x14ac:dyDescent="0.2">
      <c r="A5" s="121" t="s">
        <v>220</v>
      </c>
      <c r="B5" s="49" t="s">
        <v>302</v>
      </c>
      <c r="C5" s="24" t="s">
        <v>303</v>
      </c>
      <c r="D5" s="24"/>
      <c r="E5" s="7"/>
      <c r="F5" s="7"/>
      <c r="G5" s="7"/>
      <c r="H5" s="7"/>
      <c r="I5" s="7"/>
      <c r="J5" s="51"/>
      <c r="K5" s="19">
        <f t="shared" si="1"/>
        <v>0</v>
      </c>
      <c r="L5" s="122">
        <v>850</v>
      </c>
      <c r="M5" s="105">
        <f t="shared" si="2"/>
        <v>535.5</v>
      </c>
      <c r="N5" s="52">
        <f t="shared" si="0"/>
        <v>0</v>
      </c>
    </row>
    <row r="6" spans="1:14" x14ac:dyDescent="0.2">
      <c r="A6" s="121" t="s">
        <v>220</v>
      </c>
      <c r="B6" s="49" t="s">
        <v>304</v>
      </c>
      <c r="C6" s="24" t="s">
        <v>305</v>
      </c>
      <c r="D6" s="24"/>
      <c r="E6" s="7"/>
      <c r="F6" s="7"/>
      <c r="G6" s="7"/>
      <c r="H6" s="7"/>
      <c r="I6" s="7"/>
      <c r="J6" s="51"/>
      <c r="K6" s="19">
        <f t="shared" si="1"/>
        <v>0</v>
      </c>
      <c r="L6" s="122">
        <v>850</v>
      </c>
      <c r="M6" s="105">
        <f t="shared" si="2"/>
        <v>535.5</v>
      </c>
      <c r="N6" s="52">
        <f t="shared" si="0"/>
        <v>0</v>
      </c>
    </row>
    <row r="7" spans="1:14" x14ac:dyDescent="0.2">
      <c r="A7" s="157" t="s">
        <v>220</v>
      </c>
      <c r="B7" s="113" t="s">
        <v>306</v>
      </c>
      <c r="C7" s="29" t="s">
        <v>307</v>
      </c>
      <c r="D7" s="29"/>
      <c r="E7" s="30"/>
      <c r="F7" s="30"/>
      <c r="G7" s="30"/>
      <c r="H7" s="30"/>
      <c r="I7" s="30"/>
      <c r="J7" s="115"/>
      <c r="K7" s="116">
        <f>SUM(D7:J7)</f>
        <v>0</v>
      </c>
      <c r="L7" s="158">
        <v>850</v>
      </c>
      <c r="M7" s="105">
        <f t="shared" si="2"/>
        <v>535.5</v>
      </c>
      <c r="N7" s="117">
        <f t="shared" si="0"/>
        <v>0</v>
      </c>
    </row>
    <row r="8" spans="1:14" ht="25.5" x14ac:dyDescent="0.2">
      <c r="A8" s="60" t="s">
        <v>131</v>
      </c>
      <c r="B8" s="61" t="s">
        <v>308</v>
      </c>
      <c r="C8" s="61" t="s">
        <v>2</v>
      </c>
      <c r="D8" s="61" t="s">
        <v>309</v>
      </c>
      <c r="E8" s="129" t="s">
        <v>290</v>
      </c>
      <c r="F8" s="129" t="s">
        <v>291</v>
      </c>
      <c r="G8" s="129" t="s">
        <v>292</v>
      </c>
      <c r="H8" s="129" t="s">
        <v>293</v>
      </c>
      <c r="I8" s="129"/>
      <c r="J8" s="129"/>
      <c r="K8" s="61" t="s">
        <v>11</v>
      </c>
      <c r="L8" s="61" t="s">
        <v>133</v>
      </c>
      <c r="M8" s="119" t="s">
        <v>13</v>
      </c>
      <c r="N8" s="65" t="s">
        <v>14</v>
      </c>
    </row>
    <row r="9" spans="1:14" x14ac:dyDescent="0.2">
      <c r="A9" s="130" t="s">
        <v>220</v>
      </c>
      <c r="B9" s="43" t="s">
        <v>310</v>
      </c>
      <c r="C9" s="23" t="s">
        <v>311</v>
      </c>
      <c r="D9" s="23"/>
      <c r="E9" s="12"/>
      <c r="F9" s="12"/>
      <c r="G9" s="12"/>
      <c r="H9" s="12"/>
      <c r="I9" s="45"/>
      <c r="J9" s="45"/>
      <c r="K9" s="13">
        <f>SUM(D9:J9)</f>
        <v>0</v>
      </c>
      <c r="L9" s="131">
        <v>790</v>
      </c>
      <c r="M9" s="105">
        <f>ROUND((L9*(1-40%)),0)*(1+0.05)</f>
        <v>497.70000000000005</v>
      </c>
      <c r="N9" s="46">
        <f t="shared" ref="N9:N14" si="3">K9*M9</f>
        <v>0</v>
      </c>
    </row>
    <row r="10" spans="1:14" x14ac:dyDescent="0.2">
      <c r="A10" s="121" t="s">
        <v>220</v>
      </c>
      <c r="B10" s="49" t="s">
        <v>312</v>
      </c>
      <c r="C10" s="24" t="s">
        <v>313</v>
      </c>
      <c r="D10" s="24"/>
      <c r="E10" s="7"/>
      <c r="F10" s="7"/>
      <c r="G10" s="7"/>
      <c r="H10" s="7"/>
      <c r="I10" s="51"/>
      <c r="J10" s="51"/>
      <c r="K10" s="19">
        <f t="shared" ref="K10:K13" si="4">SUM(D10:J10)</f>
        <v>0</v>
      </c>
      <c r="L10" s="122">
        <v>790</v>
      </c>
      <c r="M10" s="105">
        <f t="shared" ref="M10:M14" si="5">ROUND((L10*(1-40%)),0)*(1+0.05)</f>
        <v>497.70000000000005</v>
      </c>
      <c r="N10" s="52">
        <f t="shared" si="3"/>
        <v>0</v>
      </c>
    </row>
    <row r="11" spans="1:14" x14ac:dyDescent="0.2">
      <c r="A11" s="121" t="s">
        <v>220</v>
      </c>
      <c r="B11" s="49" t="s">
        <v>314</v>
      </c>
      <c r="C11" s="24" t="s">
        <v>315</v>
      </c>
      <c r="D11" s="24"/>
      <c r="E11" s="7"/>
      <c r="F11" s="7"/>
      <c r="G11" s="7"/>
      <c r="H11" s="7"/>
      <c r="I11" s="51"/>
      <c r="J11" s="51"/>
      <c r="K11" s="19">
        <f t="shared" si="4"/>
        <v>0</v>
      </c>
      <c r="L11" s="122">
        <v>790</v>
      </c>
      <c r="M11" s="105">
        <f t="shared" si="5"/>
        <v>497.70000000000005</v>
      </c>
      <c r="N11" s="52">
        <f t="shared" si="3"/>
        <v>0</v>
      </c>
    </row>
    <row r="12" spans="1:14" x14ac:dyDescent="0.2">
      <c r="A12" s="121" t="s">
        <v>220</v>
      </c>
      <c r="B12" s="49" t="s">
        <v>316</v>
      </c>
      <c r="C12" s="24" t="s">
        <v>317</v>
      </c>
      <c r="D12" s="24"/>
      <c r="E12" s="7"/>
      <c r="F12" s="7"/>
      <c r="G12" s="7"/>
      <c r="H12" s="7"/>
      <c r="I12" s="51"/>
      <c r="J12" s="51"/>
      <c r="K12" s="19">
        <f t="shared" si="4"/>
        <v>0</v>
      </c>
      <c r="L12" s="122">
        <v>790</v>
      </c>
      <c r="M12" s="105">
        <f t="shared" si="5"/>
        <v>497.70000000000005</v>
      </c>
      <c r="N12" s="52">
        <f t="shared" si="3"/>
        <v>0</v>
      </c>
    </row>
    <row r="13" spans="1:14" x14ac:dyDescent="0.2">
      <c r="A13" s="121" t="s">
        <v>220</v>
      </c>
      <c r="B13" s="49" t="s">
        <v>318</v>
      </c>
      <c r="C13" s="24" t="s">
        <v>319</v>
      </c>
      <c r="D13" s="24"/>
      <c r="E13" s="7"/>
      <c r="F13" s="7"/>
      <c r="G13" s="7"/>
      <c r="H13" s="7"/>
      <c r="I13" s="51"/>
      <c r="J13" s="51"/>
      <c r="K13" s="19">
        <f t="shared" si="4"/>
        <v>0</v>
      </c>
      <c r="L13" s="122">
        <v>790</v>
      </c>
      <c r="M13" s="105">
        <f t="shared" si="5"/>
        <v>497.70000000000005</v>
      </c>
      <c r="N13" s="52">
        <f t="shared" si="3"/>
        <v>0</v>
      </c>
    </row>
    <row r="14" spans="1:14" x14ac:dyDescent="0.2">
      <c r="A14" s="157" t="s">
        <v>220</v>
      </c>
      <c r="B14" s="113" t="s">
        <v>320</v>
      </c>
      <c r="C14" s="29" t="s">
        <v>321</v>
      </c>
      <c r="D14" s="29"/>
      <c r="E14" s="30"/>
      <c r="F14" s="30"/>
      <c r="G14" s="30"/>
      <c r="H14" s="30"/>
      <c r="I14" s="115"/>
      <c r="J14" s="115"/>
      <c r="K14" s="116">
        <f>SUM(D14:J14)</f>
        <v>0</v>
      </c>
      <c r="L14" s="158">
        <v>790</v>
      </c>
      <c r="M14" s="105">
        <f t="shared" si="5"/>
        <v>497.70000000000005</v>
      </c>
      <c r="N14" s="117">
        <f t="shared" si="3"/>
        <v>0</v>
      </c>
    </row>
    <row r="15" spans="1:14" ht="25.5" x14ac:dyDescent="0.2">
      <c r="A15" s="60" t="s">
        <v>131</v>
      </c>
      <c r="B15" s="61" t="s">
        <v>322</v>
      </c>
      <c r="C15" s="61" t="s">
        <v>2</v>
      </c>
      <c r="D15" s="129" t="s">
        <v>323</v>
      </c>
      <c r="E15" s="129" t="s">
        <v>324</v>
      </c>
      <c r="F15" s="129" t="s">
        <v>325</v>
      </c>
      <c r="G15" s="129" t="s">
        <v>326</v>
      </c>
      <c r="H15" s="129" t="s">
        <v>327</v>
      </c>
      <c r="I15" s="129" t="s">
        <v>328</v>
      </c>
      <c r="J15" s="159"/>
      <c r="K15" s="61" t="s">
        <v>11</v>
      </c>
      <c r="L15" s="61" t="s">
        <v>133</v>
      </c>
      <c r="M15" s="119" t="s">
        <v>13</v>
      </c>
      <c r="N15" s="65" t="s">
        <v>14</v>
      </c>
    </row>
    <row r="16" spans="1:14" ht="15" x14ac:dyDescent="0.2">
      <c r="A16" s="130" t="s">
        <v>329</v>
      </c>
      <c r="B16" s="43" t="s">
        <v>330</v>
      </c>
      <c r="C16" s="23" t="s">
        <v>331</v>
      </c>
      <c r="D16" s="31"/>
      <c r="E16" s="21"/>
      <c r="F16" s="21"/>
      <c r="G16" s="21"/>
      <c r="H16" s="21"/>
      <c r="I16" s="21"/>
      <c r="J16" s="66"/>
      <c r="K16" s="13">
        <f>SUM(D16:J16)</f>
        <v>0</v>
      </c>
      <c r="L16" s="131">
        <v>890</v>
      </c>
      <c r="M16" s="105">
        <f>ROUND((L16*(1-40%)),0)*(1+0.05)</f>
        <v>560.70000000000005</v>
      </c>
      <c r="N16" s="46">
        <f t="shared" ref="N16:N17" si="6">K16*M16</f>
        <v>0</v>
      </c>
    </row>
    <row r="17" spans="1:14" ht="15.75" thickBot="1" x14ac:dyDescent="0.25">
      <c r="A17" s="135" t="s">
        <v>329</v>
      </c>
      <c r="B17" s="68" t="s">
        <v>332</v>
      </c>
      <c r="C17" s="25" t="s">
        <v>333</v>
      </c>
      <c r="D17" s="22"/>
      <c r="E17" s="22"/>
      <c r="F17" s="22"/>
      <c r="G17" s="22"/>
      <c r="H17" s="22"/>
      <c r="I17" s="22"/>
      <c r="J17" s="71"/>
      <c r="K17" s="20">
        <f>SUM(D17:J17)</f>
        <v>0</v>
      </c>
      <c r="L17" s="136">
        <v>790</v>
      </c>
      <c r="M17" s="105">
        <f>ROUND((L17*(1-40%)),0)*(1+0.05)</f>
        <v>497.70000000000005</v>
      </c>
      <c r="N17" s="72">
        <f t="shared" si="6"/>
        <v>0</v>
      </c>
    </row>
    <row r="18" spans="1:14" ht="25.5" x14ac:dyDescent="0.2">
      <c r="A18" s="37" t="s">
        <v>131</v>
      </c>
      <c r="B18" s="38" t="s">
        <v>334</v>
      </c>
      <c r="C18" s="38" t="s">
        <v>2</v>
      </c>
      <c r="D18" s="38">
        <v>140</v>
      </c>
      <c r="E18" s="33">
        <v>160</v>
      </c>
      <c r="F18" s="33" t="s">
        <v>290</v>
      </c>
      <c r="G18" s="33" t="s">
        <v>291</v>
      </c>
      <c r="H18" s="33" t="s">
        <v>292</v>
      </c>
      <c r="I18" s="33" t="s">
        <v>293</v>
      </c>
      <c r="J18" s="33" t="s">
        <v>294</v>
      </c>
      <c r="K18" s="38" t="s">
        <v>11</v>
      </c>
      <c r="L18" s="38" t="s">
        <v>133</v>
      </c>
      <c r="M18" s="118" t="s">
        <v>13</v>
      </c>
      <c r="N18" s="40" t="s">
        <v>14</v>
      </c>
    </row>
    <row r="19" spans="1:14" x14ac:dyDescent="0.2">
      <c r="A19" s="130"/>
      <c r="B19" s="43" t="s">
        <v>335</v>
      </c>
      <c r="C19" s="23" t="s">
        <v>336</v>
      </c>
      <c r="D19" s="160"/>
      <c r="E19" s="45"/>
      <c r="F19" s="2"/>
      <c r="G19" s="2"/>
      <c r="H19" s="2"/>
      <c r="I19" s="2"/>
      <c r="J19" s="2"/>
      <c r="K19" s="13">
        <f>SUM(D19:J19)</f>
        <v>0</v>
      </c>
      <c r="L19" s="131">
        <v>2750</v>
      </c>
      <c r="M19" s="105">
        <f>ROUND((L19*(1-40%)),0)*(1+0.05)</f>
        <v>1732.5</v>
      </c>
      <c r="N19" s="46">
        <f t="shared" ref="N19:N22" si="7">K19*M19</f>
        <v>0</v>
      </c>
    </row>
    <row r="20" spans="1:14" ht="13.5" thickBot="1" x14ac:dyDescent="0.25">
      <c r="A20" s="121"/>
      <c r="B20" s="49" t="s">
        <v>337</v>
      </c>
      <c r="C20" s="24" t="s">
        <v>338</v>
      </c>
      <c r="D20" s="24"/>
      <c r="E20" s="7"/>
      <c r="F20" s="51"/>
      <c r="G20" s="51"/>
      <c r="H20" s="51"/>
      <c r="I20" s="51"/>
      <c r="J20" s="51"/>
      <c r="K20" s="19">
        <f>SUM(D20:J20)</f>
        <v>0</v>
      </c>
      <c r="L20" s="122">
        <v>2490</v>
      </c>
      <c r="M20" s="142">
        <f>ROUND((L20*(1-40%)),0)*(1+0.05)</f>
        <v>1568.7</v>
      </c>
      <c r="N20" s="52">
        <f t="shared" si="7"/>
        <v>0</v>
      </c>
    </row>
    <row r="21" spans="1:14" x14ac:dyDescent="0.2">
      <c r="A21" s="37" t="s">
        <v>131</v>
      </c>
      <c r="B21" s="38" t="s">
        <v>339</v>
      </c>
      <c r="C21" s="38" t="s">
        <v>2</v>
      </c>
      <c r="D21" s="38" t="s">
        <v>156</v>
      </c>
      <c r="E21" s="33" t="s">
        <v>157</v>
      </c>
      <c r="F21" s="33" t="s">
        <v>258</v>
      </c>
      <c r="G21" s="33"/>
      <c r="H21" s="33"/>
      <c r="I21" s="33"/>
      <c r="J21" s="33"/>
      <c r="K21" s="38" t="s">
        <v>11</v>
      </c>
      <c r="L21" s="38"/>
      <c r="M21" s="118"/>
      <c r="N21" s="40"/>
    </row>
    <row r="22" spans="1:14" ht="13.5" thickBot="1" x14ac:dyDescent="0.25">
      <c r="A22" s="135"/>
      <c r="B22" s="68" t="s">
        <v>340</v>
      </c>
      <c r="C22" s="25" t="s">
        <v>341</v>
      </c>
      <c r="D22" s="25"/>
      <c r="E22" s="8"/>
      <c r="F22" s="8"/>
      <c r="G22" s="70"/>
      <c r="H22" s="70"/>
      <c r="I22" s="70"/>
      <c r="J22" s="70"/>
      <c r="K22" s="20">
        <f>SUM(D22:J22)</f>
        <v>0</v>
      </c>
      <c r="L22" s="136">
        <v>1250</v>
      </c>
      <c r="M22" s="144">
        <f>ROUND((L22*(1-40%)),0)*(1+0.05)</f>
        <v>787.5</v>
      </c>
      <c r="N22" s="72">
        <f t="shared" si="7"/>
        <v>0</v>
      </c>
    </row>
    <row r="23" spans="1:14" x14ac:dyDescent="0.2">
      <c r="A23" s="89"/>
      <c r="B23" s="137"/>
      <c r="C23" s="138"/>
      <c r="D23" s="138"/>
      <c r="E23" s="138"/>
      <c r="F23" s="87"/>
      <c r="G23" s="87"/>
      <c r="H23" s="75" t="s">
        <v>68</v>
      </c>
      <c r="I23" s="87"/>
      <c r="K23" s="76">
        <f>SUM(K2:K22)</f>
        <v>0</v>
      </c>
      <c r="L23" s="75"/>
      <c r="M23" s="75" t="s">
        <v>69</v>
      </c>
      <c r="N23" s="78">
        <f>SUM(N2:N22)</f>
        <v>0</v>
      </c>
    </row>
    <row r="24" spans="1:14" x14ac:dyDescent="0.2">
      <c r="A24" s="89"/>
      <c r="B24" s="80"/>
      <c r="C24" s="47"/>
      <c r="D24" s="47"/>
      <c r="E24" s="47"/>
      <c r="J24" s="139"/>
      <c r="K24" s="79"/>
      <c r="N24" s="79"/>
    </row>
    <row r="25" spans="1:14" ht="15" x14ac:dyDescent="0.25">
      <c r="A25" s="89"/>
      <c r="B25" s="47"/>
      <c r="C25" s="203"/>
      <c r="D25" s="203"/>
      <c r="E25" s="204"/>
      <c r="F25" s="204"/>
      <c r="G25" s="204"/>
      <c r="H25" s="203"/>
      <c r="I25" s="204"/>
      <c r="J25" s="139"/>
      <c r="K25" s="83"/>
      <c r="L25" s="84"/>
      <c r="M25" s="85"/>
      <c r="N25" s="86"/>
    </row>
    <row r="26" spans="1:14" x14ac:dyDescent="0.2">
      <c r="A26" s="89"/>
      <c r="C26" s="138"/>
      <c r="D26" s="138"/>
      <c r="E26" s="138"/>
      <c r="F26" s="87"/>
      <c r="G26" s="87"/>
      <c r="H26" s="87"/>
      <c r="I26" s="87"/>
      <c r="J26" s="87"/>
      <c r="K26" s="87"/>
      <c r="L26" s="88"/>
      <c r="M26" s="88"/>
      <c r="N26" s="89"/>
    </row>
    <row r="27" spans="1:14" x14ac:dyDescent="0.2">
      <c r="K27" s="90"/>
      <c r="L27" s="140"/>
      <c r="M27" s="92"/>
      <c r="N27" s="93"/>
    </row>
    <row r="29" spans="1:14" x14ac:dyDescent="0.2">
      <c r="L29" s="141"/>
      <c r="M29" s="95"/>
      <c r="N29" s="96"/>
    </row>
    <row r="32" spans="1:14" x14ac:dyDescent="0.2">
      <c r="B32" s="47"/>
    </row>
    <row r="33" spans="1:14" x14ac:dyDescent="0.2">
      <c r="B33" s="47"/>
    </row>
    <row r="40" spans="1:14" x14ac:dyDescent="0.2">
      <c r="F40" s="97"/>
      <c r="G40" s="97"/>
      <c r="H40" s="97"/>
      <c r="I40" s="97"/>
      <c r="J40" s="97"/>
      <c r="K40" s="97"/>
      <c r="L40" s="99"/>
      <c r="M40" s="99"/>
      <c r="N40" s="100"/>
    </row>
    <row r="41" spans="1:14" x14ac:dyDescent="0.2">
      <c r="L41" s="99"/>
      <c r="M41" s="99"/>
    </row>
    <row r="42" spans="1:14" x14ac:dyDescent="0.2">
      <c r="A42" s="47"/>
      <c r="B42" s="47"/>
      <c r="L42" s="102"/>
      <c r="M42" s="102"/>
    </row>
    <row r="43" spans="1:14" x14ac:dyDescent="0.2">
      <c r="A43" s="103"/>
      <c r="B43" s="103"/>
      <c r="L43" s="102"/>
      <c r="M43" s="102"/>
    </row>
  </sheetData>
  <sheetProtection password="CC6B" sheet="1" objects="1" scenarios="1"/>
  <mergeCells count="2">
    <mergeCell ref="C25:G25"/>
    <mergeCell ref="H25:I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22" sqref="K22"/>
    </sheetView>
  </sheetViews>
  <sheetFormatPr defaultColWidth="5.5703125" defaultRowHeight="12.75" x14ac:dyDescent="0.2"/>
  <cols>
    <col min="1" max="1" width="9.5703125" style="73" bestFit="1" customWidth="1"/>
    <col min="2" max="2" width="37" style="73" bestFit="1" customWidth="1"/>
    <col min="3" max="3" width="12.140625" style="74" customWidth="1"/>
    <col min="4" max="4" width="10" style="74" customWidth="1"/>
    <col min="5" max="6" width="10" style="47" customWidth="1"/>
    <col min="7" max="7" width="10.42578125" style="47" customWidth="1"/>
    <col min="8" max="8" width="11.140625" style="47" bestFit="1" customWidth="1"/>
    <col min="9" max="9" width="12.85546875" style="79" customWidth="1"/>
    <col min="10" max="10" width="15.28515625" style="79" bestFit="1" customWidth="1"/>
    <col min="11" max="11" width="15" style="47" bestFit="1" customWidth="1"/>
    <col min="12" max="252" width="5.5703125" style="47"/>
    <col min="253" max="253" width="9.5703125" style="47" bestFit="1" customWidth="1"/>
    <col min="254" max="254" width="37" style="47" bestFit="1" customWidth="1"/>
    <col min="255" max="255" width="9.7109375" style="47" bestFit="1" customWidth="1"/>
    <col min="256" max="257" width="7.85546875" style="47" bestFit="1" customWidth="1"/>
    <col min="258" max="258" width="7.85546875" style="47" customWidth="1"/>
    <col min="259" max="259" width="7.85546875" style="47" bestFit="1" customWidth="1"/>
    <col min="260" max="260" width="7.7109375" style="47" bestFit="1" customWidth="1"/>
    <col min="261" max="261" width="9.5703125" style="47" bestFit="1" customWidth="1"/>
    <col min="262" max="263" width="7.85546875" style="47" bestFit="1" customWidth="1"/>
    <col min="264" max="264" width="11.140625" style="47" bestFit="1" customWidth="1"/>
    <col min="265" max="265" width="12.85546875" style="47" customWidth="1"/>
    <col min="266" max="266" width="15.28515625" style="47" bestFit="1" customWidth="1"/>
    <col min="267" max="267" width="15" style="47" bestFit="1" customWidth="1"/>
    <col min="268" max="508" width="5.5703125" style="47"/>
    <col min="509" max="509" width="9.5703125" style="47" bestFit="1" customWidth="1"/>
    <col min="510" max="510" width="37" style="47" bestFit="1" customWidth="1"/>
    <col min="511" max="511" width="9.7109375" style="47" bestFit="1" customWidth="1"/>
    <col min="512" max="513" width="7.85546875" style="47" bestFit="1" customWidth="1"/>
    <col min="514" max="514" width="7.85546875" style="47" customWidth="1"/>
    <col min="515" max="515" width="7.85546875" style="47" bestFit="1" customWidth="1"/>
    <col min="516" max="516" width="7.7109375" style="47" bestFit="1" customWidth="1"/>
    <col min="517" max="517" width="9.5703125" style="47" bestFit="1" customWidth="1"/>
    <col min="518" max="519" width="7.85546875" style="47" bestFit="1" customWidth="1"/>
    <col min="520" max="520" width="11.140625" style="47" bestFit="1" customWidth="1"/>
    <col min="521" max="521" width="12.85546875" style="47" customWidth="1"/>
    <col min="522" max="522" width="15.28515625" style="47" bestFit="1" customWidth="1"/>
    <col min="523" max="523" width="15" style="47" bestFit="1" customWidth="1"/>
    <col min="524" max="764" width="5.5703125" style="47"/>
    <col min="765" max="765" width="9.5703125" style="47" bestFit="1" customWidth="1"/>
    <col min="766" max="766" width="37" style="47" bestFit="1" customWidth="1"/>
    <col min="767" max="767" width="9.7109375" style="47" bestFit="1" customWidth="1"/>
    <col min="768" max="769" width="7.85546875" style="47" bestFit="1" customWidth="1"/>
    <col min="770" max="770" width="7.85546875" style="47" customWidth="1"/>
    <col min="771" max="771" width="7.85546875" style="47" bestFit="1" customWidth="1"/>
    <col min="772" max="772" width="7.7109375" style="47" bestFit="1" customWidth="1"/>
    <col min="773" max="773" width="9.5703125" style="47" bestFit="1" customWidth="1"/>
    <col min="774" max="775" width="7.85546875" style="47" bestFit="1" customWidth="1"/>
    <col min="776" max="776" width="11.140625" style="47" bestFit="1" customWidth="1"/>
    <col min="777" max="777" width="12.85546875" style="47" customWidth="1"/>
    <col min="778" max="778" width="15.28515625" style="47" bestFit="1" customWidth="1"/>
    <col min="779" max="779" width="15" style="47" bestFit="1" customWidth="1"/>
    <col min="780" max="1020" width="5.5703125" style="47"/>
    <col min="1021" max="1021" width="9.5703125" style="47" bestFit="1" customWidth="1"/>
    <col min="1022" max="1022" width="37" style="47" bestFit="1" customWidth="1"/>
    <col min="1023" max="1023" width="9.7109375" style="47" bestFit="1" customWidth="1"/>
    <col min="1024" max="1025" width="7.85546875" style="47" bestFit="1" customWidth="1"/>
    <col min="1026" max="1026" width="7.85546875" style="47" customWidth="1"/>
    <col min="1027" max="1027" width="7.85546875" style="47" bestFit="1" customWidth="1"/>
    <col min="1028" max="1028" width="7.7109375" style="47" bestFit="1" customWidth="1"/>
    <col min="1029" max="1029" width="9.5703125" style="47" bestFit="1" customWidth="1"/>
    <col min="1030" max="1031" width="7.85546875" style="47" bestFit="1" customWidth="1"/>
    <col min="1032" max="1032" width="11.140625" style="47" bestFit="1" customWidth="1"/>
    <col min="1033" max="1033" width="12.85546875" style="47" customWidth="1"/>
    <col min="1034" max="1034" width="15.28515625" style="47" bestFit="1" customWidth="1"/>
    <col min="1035" max="1035" width="15" style="47" bestFit="1" customWidth="1"/>
    <col min="1036" max="1276" width="5.5703125" style="47"/>
    <col min="1277" max="1277" width="9.5703125" style="47" bestFit="1" customWidth="1"/>
    <col min="1278" max="1278" width="37" style="47" bestFit="1" customWidth="1"/>
    <col min="1279" max="1279" width="9.7109375" style="47" bestFit="1" customWidth="1"/>
    <col min="1280" max="1281" width="7.85546875" style="47" bestFit="1" customWidth="1"/>
    <col min="1282" max="1282" width="7.85546875" style="47" customWidth="1"/>
    <col min="1283" max="1283" width="7.85546875" style="47" bestFit="1" customWidth="1"/>
    <col min="1284" max="1284" width="7.7109375" style="47" bestFit="1" customWidth="1"/>
    <col min="1285" max="1285" width="9.5703125" style="47" bestFit="1" customWidth="1"/>
    <col min="1286" max="1287" width="7.85546875" style="47" bestFit="1" customWidth="1"/>
    <col min="1288" max="1288" width="11.140625" style="47" bestFit="1" customWidth="1"/>
    <col min="1289" max="1289" width="12.85546875" style="47" customWidth="1"/>
    <col min="1290" max="1290" width="15.28515625" style="47" bestFit="1" customWidth="1"/>
    <col min="1291" max="1291" width="15" style="47" bestFit="1" customWidth="1"/>
    <col min="1292" max="1532" width="5.5703125" style="47"/>
    <col min="1533" max="1533" width="9.5703125" style="47" bestFit="1" customWidth="1"/>
    <col min="1534" max="1534" width="37" style="47" bestFit="1" customWidth="1"/>
    <col min="1535" max="1535" width="9.7109375" style="47" bestFit="1" customWidth="1"/>
    <col min="1536" max="1537" width="7.85546875" style="47" bestFit="1" customWidth="1"/>
    <col min="1538" max="1538" width="7.85546875" style="47" customWidth="1"/>
    <col min="1539" max="1539" width="7.85546875" style="47" bestFit="1" customWidth="1"/>
    <col min="1540" max="1540" width="7.7109375" style="47" bestFit="1" customWidth="1"/>
    <col min="1541" max="1541" width="9.5703125" style="47" bestFit="1" customWidth="1"/>
    <col min="1542" max="1543" width="7.85546875" style="47" bestFit="1" customWidth="1"/>
    <col min="1544" max="1544" width="11.140625" style="47" bestFit="1" customWidth="1"/>
    <col min="1545" max="1545" width="12.85546875" style="47" customWidth="1"/>
    <col min="1546" max="1546" width="15.28515625" style="47" bestFit="1" customWidth="1"/>
    <col min="1547" max="1547" width="15" style="47" bestFit="1" customWidth="1"/>
    <col min="1548" max="1788" width="5.5703125" style="47"/>
    <col min="1789" max="1789" width="9.5703125" style="47" bestFit="1" customWidth="1"/>
    <col min="1790" max="1790" width="37" style="47" bestFit="1" customWidth="1"/>
    <col min="1791" max="1791" width="9.7109375" style="47" bestFit="1" customWidth="1"/>
    <col min="1792" max="1793" width="7.85546875" style="47" bestFit="1" customWidth="1"/>
    <col min="1794" max="1794" width="7.85546875" style="47" customWidth="1"/>
    <col min="1795" max="1795" width="7.85546875" style="47" bestFit="1" customWidth="1"/>
    <col min="1796" max="1796" width="7.7109375" style="47" bestFit="1" customWidth="1"/>
    <col min="1797" max="1797" width="9.5703125" style="47" bestFit="1" customWidth="1"/>
    <col min="1798" max="1799" width="7.85546875" style="47" bestFit="1" customWidth="1"/>
    <col min="1800" max="1800" width="11.140625" style="47" bestFit="1" customWidth="1"/>
    <col min="1801" max="1801" width="12.85546875" style="47" customWidth="1"/>
    <col min="1802" max="1802" width="15.28515625" style="47" bestFit="1" customWidth="1"/>
    <col min="1803" max="1803" width="15" style="47" bestFit="1" customWidth="1"/>
    <col min="1804" max="2044" width="5.5703125" style="47"/>
    <col min="2045" max="2045" width="9.5703125" style="47" bestFit="1" customWidth="1"/>
    <col min="2046" max="2046" width="37" style="47" bestFit="1" customWidth="1"/>
    <col min="2047" max="2047" width="9.7109375" style="47" bestFit="1" customWidth="1"/>
    <col min="2048" max="2049" width="7.85546875" style="47" bestFit="1" customWidth="1"/>
    <col min="2050" max="2050" width="7.85546875" style="47" customWidth="1"/>
    <col min="2051" max="2051" width="7.85546875" style="47" bestFit="1" customWidth="1"/>
    <col min="2052" max="2052" width="7.7109375" style="47" bestFit="1" customWidth="1"/>
    <col min="2053" max="2053" width="9.5703125" style="47" bestFit="1" customWidth="1"/>
    <col min="2054" max="2055" width="7.85546875" style="47" bestFit="1" customWidth="1"/>
    <col min="2056" max="2056" width="11.140625" style="47" bestFit="1" customWidth="1"/>
    <col min="2057" max="2057" width="12.85546875" style="47" customWidth="1"/>
    <col min="2058" max="2058" width="15.28515625" style="47" bestFit="1" customWidth="1"/>
    <col min="2059" max="2059" width="15" style="47" bestFit="1" customWidth="1"/>
    <col min="2060" max="2300" width="5.5703125" style="47"/>
    <col min="2301" max="2301" width="9.5703125" style="47" bestFit="1" customWidth="1"/>
    <col min="2302" max="2302" width="37" style="47" bestFit="1" customWidth="1"/>
    <col min="2303" max="2303" width="9.7109375" style="47" bestFit="1" customWidth="1"/>
    <col min="2304" max="2305" width="7.85546875" style="47" bestFit="1" customWidth="1"/>
    <col min="2306" max="2306" width="7.85546875" style="47" customWidth="1"/>
    <col min="2307" max="2307" width="7.85546875" style="47" bestFit="1" customWidth="1"/>
    <col min="2308" max="2308" width="7.7109375" style="47" bestFit="1" customWidth="1"/>
    <col min="2309" max="2309" width="9.5703125" style="47" bestFit="1" customWidth="1"/>
    <col min="2310" max="2311" width="7.85546875" style="47" bestFit="1" customWidth="1"/>
    <col min="2312" max="2312" width="11.140625" style="47" bestFit="1" customWidth="1"/>
    <col min="2313" max="2313" width="12.85546875" style="47" customWidth="1"/>
    <col min="2314" max="2314" width="15.28515625" style="47" bestFit="1" customWidth="1"/>
    <col min="2315" max="2315" width="15" style="47" bestFit="1" customWidth="1"/>
    <col min="2316" max="2556" width="5.5703125" style="47"/>
    <col min="2557" max="2557" width="9.5703125" style="47" bestFit="1" customWidth="1"/>
    <col min="2558" max="2558" width="37" style="47" bestFit="1" customWidth="1"/>
    <col min="2559" max="2559" width="9.7109375" style="47" bestFit="1" customWidth="1"/>
    <col min="2560" max="2561" width="7.85546875" style="47" bestFit="1" customWidth="1"/>
    <col min="2562" max="2562" width="7.85546875" style="47" customWidth="1"/>
    <col min="2563" max="2563" width="7.85546875" style="47" bestFit="1" customWidth="1"/>
    <col min="2564" max="2564" width="7.7109375" style="47" bestFit="1" customWidth="1"/>
    <col min="2565" max="2565" width="9.5703125" style="47" bestFit="1" customWidth="1"/>
    <col min="2566" max="2567" width="7.85546875" style="47" bestFit="1" customWidth="1"/>
    <col min="2568" max="2568" width="11.140625" style="47" bestFit="1" customWidth="1"/>
    <col min="2569" max="2569" width="12.85546875" style="47" customWidth="1"/>
    <col min="2570" max="2570" width="15.28515625" style="47" bestFit="1" customWidth="1"/>
    <col min="2571" max="2571" width="15" style="47" bestFit="1" customWidth="1"/>
    <col min="2572" max="2812" width="5.5703125" style="47"/>
    <col min="2813" max="2813" width="9.5703125" style="47" bestFit="1" customWidth="1"/>
    <col min="2814" max="2814" width="37" style="47" bestFit="1" customWidth="1"/>
    <col min="2815" max="2815" width="9.7109375" style="47" bestFit="1" customWidth="1"/>
    <col min="2816" max="2817" width="7.85546875" style="47" bestFit="1" customWidth="1"/>
    <col min="2818" max="2818" width="7.85546875" style="47" customWidth="1"/>
    <col min="2819" max="2819" width="7.85546875" style="47" bestFit="1" customWidth="1"/>
    <col min="2820" max="2820" width="7.7109375" style="47" bestFit="1" customWidth="1"/>
    <col min="2821" max="2821" width="9.5703125" style="47" bestFit="1" customWidth="1"/>
    <col min="2822" max="2823" width="7.85546875" style="47" bestFit="1" customWidth="1"/>
    <col min="2824" max="2824" width="11.140625" style="47" bestFit="1" customWidth="1"/>
    <col min="2825" max="2825" width="12.85546875" style="47" customWidth="1"/>
    <col min="2826" max="2826" width="15.28515625" style="47" bestFit="1" customWidth="1"/>
    <col min="2827" max="2827" width="15" style="47" bestFit="1" customWidth="1"/>
    <col min="2828" max="3068" width="5.5703125" style="47"/>
    <col min="3069" max="3069" width="9.5703125" style="47" bestFit="1" customWidth="1"/>
    <col min="3070" max="3070" width="37" style="47" bestFit="1" customWidth="1"/>
    <col min="3071" max="3071" width="9.7109375" style="47" bestFit="1" customWidth="1"/>
    <col min="3072" max="3073" width="7.85546875" style="47" bestFit="1" customWidth="1"/>
    <col min="3074" max="3074" width="7.85546875" style="47" customWidth="1"/>
    <col min="3075" max="3075" width="7.85546875" style="47" bestFit="1" customWidth="1"/>
    <col min="3076" max="3076" width="7.7109375" style="47" bestFit="1" customWidth="1"/>
    <col min="3077" max="3077" width="9.5703125" style="47" bestFit="1" customWidth="1"/>
    <col min="3078" max="3079" width="7.85546875" style="47" bestFit="1" customWidth="1"/>
    <col min="3080" max="3080" width="11.140625" style="47" bestFit="1" customWidth="1"/>
    <col min="3081" max="3081" width="12.85546875" style="47" customWidth="1"/>
    <col min="3082" max="3082" width="15.28515625" style="47" bestFit="1" customWidth="1"/>
    <col min="3083" max="3083" width="15" style="47" bestFit="1" customWidth="1"/>
    <col min="3084" max="3324" width="5.5703125" style="47"/>
    <col min="3325" max="3325" width="9.5703125" style="47" bestFit="1" customWidth="1"/>
    <col min="3326" max="3326" width="37" style="47" bestFit="1" customWidth="1"/>
    <col min="3327" max="3327" width="9.7109375" style="47" bestFit="1" customWidth="1"/>
    <col min="3328" max="3329" width="7.85546875" style="47" bestFit="1" customWidth="1"/>
    <col min="3330" max="3330" width="7.85546875" style="47" customWidth="1"/>
    <col min="3331" max="3331" width="7.85546875" style="47" bestFit="1" customWidth="1"/>
    <col min="3332" max="3332" width="7.7109375" style="47" bestFit="1" customWidth="1"/>
    <col min="3333" max="3333" width="9.5703125" style="47" bestFit="1" customWidth="1"/>
    <col min="3334" max="3335" width="7.85546875" style="47" bestFit="1" customWidth="1"/>
    <col min="3336" max="3336" width="11.140625" style="47" bestFit="1" customWidth="1"/>
    <col min="3337" max="3337" width="12.85546875" style="47" customWidth="1"/>
    <col min="3338" max="3338" width="15.28515625" style="47" bestFit="1" customWidth="1"/>
    <col min="3339" max="3339" width="15" style="47" bestFit="1" customWidth="1"/>
    <col min="3340" max="3580" width="5.5703125" style="47"/>
    <col min="3581" max="3581" width="9.5703125" style="47" bestFit="1" customWidth="1"/>
    <col min="3582" max="3582" width="37" style="47" bestFit="1" customWidth="1"/>
    <col min="3583" max="3583" width="9.7109375" style="47" bestFit="1" customWidth="1"/>
    <col min="3584" max="3585" width="7.85546875" style="47" bestFit="1" customWidth="1"/>
    <col min="3586" max="3586" width="7.85546875" style="47" customWidth="1"/>
    <col min="3587" max="3587" width="7.85546875" style="47" bestFit="1" customWidth="1"/>
    <col min="3588" max="3588" width="7.7109375" style="47" bestFit="1" customWidth="1"/>
    <col min="3589" max="3589" width="9.5703125" style="47" bestFit="1" customWidth="1"/>
    <col min="3590" max="3591" width="7.85546875" style="47" bestFit="1" customWidth="1"/>
    <col min="3592" max="3592" width="11.140625" style="47" bestFit="1" customWidth="1"/>
    <col min="3593" max="3593" width="12.85546875" style="47" customWidth="1"/>
    <col min="3594" max="3594" width="15.28515625" style="47" bestFit="1" customWidth="1"/>
    <col min="3595" max="3595" width="15" style="47" bestFit="1" customWidth="1"/>
    <col min="3596" max="3836" width="5.5703125" style="47"/>
    <col min="3837" max="3837" width="9.5703125" style="47" bestFit="1" customWidth="1"/>
    <col min="3838" max="3838" width="37" style="47" bestFit="1" customWidth="1"/>
    <col min="3839" max="3839" width="9.7109375" style="47" bestFit="1" customWidth="1"/>
    <col min="3840" max="3841" width="7.85546875" style="47" bestFit="1" customWidth="1"/>
    <col min="3842" max="3842" width="7.85546875" style="47" customWidth="1"/>
    <col min="3843" max="3843" width="7.85546875" style="47" bestFit="1" customWidth="1"/>
    <col min="3844" max="3844" width="7.7109375" style="47" bestFit="1" customWidth="1"/>
    <col min="3845" max="3845" width="9.5703125" style="47" bestFit="1" customWidth="1"/>
    <col min="3846" max="3847" width="7.85546875" style="47" bestFit="1" customWidth="1"/>
    <col min="3848" max="3848" width="11.140625" style="47" bestFit="1" customWidth="1"/>
    <col min="3849" max="3849" width="12.85546875" style="47" customWidth="1"/>
    <col min="3850" max="3850" width="15.28515625" style="47" bestFit="1" customWidth="1"/>
    <col min="3851" max="3851" width="15" style="47" bestFit="1" customWidth="1"/>
    <col min="3852" max="4092" width="5.5703125" style="47"/>
    <col min="4093" max="4093" width="9.5703125" style="47" bestFit="1" customWidth="1"/>
    <col min="4094" max="4094" width="37" style="47" bestFit="1" customWidth="1"/>
    <col min="4095" max="4095" width="9.7109375" style="47" bestFit="1" customWidth="1"/>
    <col min="4096" max="4097" width="7.85546875" style="47" bestFit="1" customWidth="1"/>
    <col min="4098" max="4098" width="7.85546875" style="47" customWidth="1"/>
    <col min="4099" max="4099" width="7.85546875" style="47" bestFit="1" customWidth="1"/>
    <col min="4100" max="4100" width="7.7109375" style="47" bestFit="1" customWidth="1"/>
    <col min="4101" max="4101" width="9.5703125" style="47" bestFit="1" customWidth="1"/>
    <col min="4102" max="4103" width="7.85546875" style="47" bestFit="1" customWidth="1"/>
    <col min="4104" max="4104" width="11.140625" style="47" bestFit="1" customWidth="1"/>
    <col min="4105" max="4105" width="12.85546875" style="47" customWidth="1"/>
    <col min="4106" max="4106" width="15.28515625" style="47" bestFit="1" customWidth="1"/>
    <col min="4107" max="4107" width="15" style="47" bestFit="1" customWidth="1"/>
    <col min="4108" max="4348" width="5.5703125" style="47"/>
    <col min="4349" max="4349" width="9.5703125" style="47" bestFit="1" customWidth="1"/>
    <col min="4350" max="4350" width="37" style="47" bestFit="1" customWidth="1"/>
    <col min="4351" max="4351" width="9.7109375" style="47" bestFit="1" customWidth="1"/>
    <col min="4352" max="4353" width="7.85546875" style="47" bestFit="1" customWidth="1"/>
    <col min="4354" max="4354" width="7.85546875" style="47" customWidth="1"/>
    <col min="4355" max="4355" width="7.85546875" style="47" bestFit="1" customWidth="1"/>
    <col min="4356" max="4356" width="7.7109375" style="47" bestFit="1" customWidth="1"/>
    <col min="4357" max="4357" width="9.5703125" style="47" bestFit="1" customWidth="1"/>
    <col min="4358" max="4359" width="7.85546875" style="47" bestFit="1" customWidth="1"/>
    <col min="4360" max="4360" width="11.140625" style="47" bestFit="1" customWidth="1"/>
    <col min="4361" max="4361" width="12.85546875" style="47" customWidth="1"/>
    <col min="4362" max="4362" width="15.28515625" style="47" bestFit="1" customWidth="1"/>
    <col min="4363" max="4363" width="15" style="47" bestFit="1" customWidth="1"/>
    <col min="4364" max="4604" width="5.5703125" style="47"/>
    <col min="4605" max="4605" width="9.5703125" style="47" bestFit="1" customWidth="1"/>
    <col min="4606" max="4606" width="37" style="47" bestFit="1" customWidth="1"/>
    <col min="4607" max="4607" width="9.7109375" style="47" bestFit="1" customWidth="1"/>
    <col min="4608" max="4609" width="7.85546875" style="47" bestFit="1" customWidth="1"/>
    <col min="4610" max="4610" width="7.85546875" style="47" customWidth="1"/>
    <col min="4611" max="4611" width="7.85546875" style="47" bestFit="1" customWidth="1"/>
    <col min="4612" max="4612" width="7.7109375" style="47" bestFit="1" customWidth="1"/>
    <col min="4613" max="4613" width="9.5703125" style="47" bestFit="1" customWidth="1"/>
    <col min="4614" max="4615" width="7.85546875" style="47" bestFit="1" customWidth="1"/>
    <col min="4616" max="4616" width="11.140625" style="47" bestFit="1" customWidth="1"/>
    <col min="4617" max="4617" width="12.85546875" style="47" customWidth="1"/>
    <col min="4618" max="4618" width="15.28515625" style="47" bestFit="1" customWidth="1"/>
    <col min="4619" max="4619" width="15" style="47" bestFit="1" customWidth="1"/>
    <col min="4620" max="4860" width="5.5703125" style="47"/>
    <col min="4861" max="4861" width="9.5703125" style="47" bestFit="1" customWidth="1"/>
    <col min="4862" max="4862" width="37" style="47" bestFit="1" customWidth="1"/>
    <col min="4863" max="4863" width="9.7109375" style="47" bestFit="1" customWidth="1"/>
    <col min="4864" max="4865" width="7.85546875" style="47" bestFit="1" customWidth="1"/>
    <col min="4866" max="4866" width="7.85546875" style="47" customWidth="1"/>
    <col min="4867" max="4867" width="7.85546875" style="47" bestFit="1" customWidth="1"/>
    <col min="4868" max="4868" width="7.7109375" style="47" bestFit="1" customWidth="1"/>
    <col min="4869" max="4869" width="9.5703125" style="47" bestFit="1" customWidth="1"/>
    <col min="4870" max="4871" width="7.85546875" style="47" bestFit="1" customWidth="1"/>
    <col min="4872" max="4872" width="11.140625" style="47" bestFit="1" customWidth="1"/>
    <col min="4873" max="4873" width="12.85546875" style="47" customWidth="1"/>
    <col min="4874" max="4874" width="15.28515625" style="47" bestFit="1" customWidth="1"/>
    <col min="4875" max="4875" width="15" style="47" bestFit="1" customWidth="1"/>
    <col min="4876" max="5116" width="5.5703125" style="47"/>
    <col min="5117" max="5117" width="9.5703125" style="47" bestFit="1" customWidth="1"/>
    <col min="5118" max="5118" width="37" style="47" bestFit="1" customWidth="1"/>
    <col min="5119" max="5119" width="9.7109375" style="47" bestFit="1" customWidth="1"/>
    <col min="5120" max="5121" width="7.85546875" style="47" bestFit="1" customWidth="1"/>
    <col min="5122" max="5122" width="7.85546875" style="47" customWidth="1"/>
    <col min="5123" max="5123" width="7.85546875" style="47" bestFit="1" customWidth="1"/>
    <col min="5124" max="5124" width="7.7109375" style="47" bestFit="1" customWidth="1"/>
    <col min="5125" max="5125" width="9.5703125" style="47" bestFit="1" customWidth="1"/>
    <col min="5126" max="5127" width="7.85546875" style="47" bestFit="1" customWidth="1"/>
    <col min="5128" max="5128" width="11.140625" style="47" bestFit="1" customWidth="1"/>
    <col min="5129" max="5129" width="12.85546875" style="47" customWidth="1"/>
    <col min="5130" max="5130" width="15.28515625" style="47" bestFit="1" customWidth="1"/>
    <col min="5131" max="5131" width="15" style="47" bestFit="1" customWidth="1"/>
    <col min="5132" max="5372" width="5.5703125" style="47"/>
    <col min="5373" max="5373" width="9.5703125" style="47" bestFit="1" customWidth="1"/>
    <col min="5374" max="5374" width="37" style="47" bestFit="1" customWidth="1"/>
    <col min="5375" max="5375" width="9.7109375" style="47" bestFit="1" customWidth="1"/>
    <col min="5376" max="5377" width="7.85546875" style="47" bestFit="1" customWidth="1"/>
    <col min="5378" max="5378" width="7.85546875" style="47" customWidth="1"/>
    <col min="5379" max="5379" width="7.85546875" style="47" bestFit="1" customWidth="1"/>
    <col min="5380" max="5380" width="7.7109375" style="47" bestFit="1" customWidth="1"/>
    <col min="5381" max="5381" width="9.5703125" style="47" bestFit="1" customWidth="1"/>
    <col min="5382" max="5383" width="7.85546875" style="47" bestFit="1" customWidth="1"/>
    <col min="5384" max="5384" width="11.140625" style="47" bestFit="1" customWidth="1"/>
    <col min="5385" max="5385" width="12.85546875" style="47" customWidth="1"/>
    <col min="5386" max="5386" width="15.28515625" style="47" bestFit="1" customWidth="1"/>
    <col min="5387" max="5387" width="15" style="47" bestFit="1" customWidth="1"/>
    <col min="5388" max="5628" width="5.5703125" style="47"/>
    <col min="5629" max="5629" width="9.5703125" style="47" bestFit="1" customWidth="1"/>
    <col min="5630" max="5630" width="37" style="47" bestFit="1" customWidth="1"/>
    <col min="5631" max="5631" width="9.7109375" style="47" bestFit="1" customWidth="1"/>
    <col min="5632" max="5633" width="7.85546875" style="47" bestFit="1" customWidth="1"/>
    <col min="5634" max="5634" width="7.85546875" style="47" customWidth="1"/>
    <col min="5635" max="5635" width="7.85546875" style="47" bestFit="1" customWidth="1"/>
    <col min="5636" max="5636" width="7.7109375" style="47" bestFit="1" customWidth="1"/>
    <col min="5637" max="5637" width="9.5703125" style="47" bestFit="1" customWidth="1"/>
    <col min="5638" max="5639" width="7.85546875" style="47" bestFit="1" customWidth="1"/>
    <col min="5640" max="5640" width="11.140625" style="47" bestFit="1" customWidth="1"/>
    <col min="5641" max="5641" width="12.85546875" style="47" customWidth="1"/>
    <col min="5642" max="5642" width="15.28515625" style="47" bestFit="1" customWidth="1"/>
    <col min="5643" max="5643" width="15" style="47" bestFit="1" customWidth="1"/>
    <col min="5644" max="5884" width="5.5703125" style="47"/>
    <col min="5885" max="5885" width="9.5703125" style="47" bestFit="1" customWidth="1"/>
    <col min="5886" max="5886" width="37" style="47" bestFit="1" customWidth="1"/>
    <col min="5887" max="5887" width="9.7109375" style="47" bestFit="1" customWidth="1"/>
    <col min="5888" max="5889" width="7.85546875" style="47" bestFit="1" customWidth="1"/>
    <col min="5890" max="5890" width="7.85546875" style="47" customWidth="1"/>
    <col min="5891" max="5891" width="7.85546875" style="47" bestFit="1" customWidth="1"/>
    <col min="5892" max="5892" width="7.7109375" style="47" bestFit="1" customWidth="1"/>
    <col min="5893" max="5893" width="9.5703125" style="47" bestFit="1" customWidth="1"/>
    <col min="5894" max="5895" width="7.85546875" style="47" bestFit="1" customWidth="1"/>
    <col min="5896" max="5896" width="11.140625" style="47" bestFit="1" customWidth="1"/>
    <col min="5897" max="5897" width="12.85546875" style="47" customWidth="1"/>
    <col min="5898" max="5898" width="15.28515625" style="47" bestFit="1" customWidth="1"/>
    <col min="5899" max="5899" width="15" style="47" bestFit="1" customWidth="1"/>
    <col min="5900" max="6140" width="5.5703125" style="47"/>
    <col min="6141" max="6141" width="9.5703125" style="47" bestFit="1" customWidth="1"/>
    <col min="6142" max="6142" width="37" style="47" bestFit="1" customWidth="1"/>
    <col min="6143" max="6143" width="9.7109375" style="47" bestFit="1" customWidth="1"/>
    <col min="6144" max="6145" width="7.85546875" style="47" bestFit="1" customWidth="1"/>
    <col min="6146" max="6146" width="7.85546875" style="47" customWidth="1"/>
    <col min="6147" max="6147" width="7.85546875" style="47" bestFit="1" customWidth="1"/>
    <col min="6148" max="6148" width="7.7109375" style="47" bestFit="1" customWidth="1"/>
    <col min="6149" max="6149" width="9.5703125" style="47" bestFit="1" customWidth="1"/>
    <col min="6150" max="6151" width="7.85546875" style="47" bestFit="1" customWidth="1"/>
    <col min="6152" max="6152" width="11.140625" style="47" bestFit="1" customWidth="1"/>
    <col min="6153" max="6153" width="12.85546875" style="47" customWidth="1"/>
    <col min="6154" max="6154" width="15.28515625" style="47" bestFit="1" customWidth="1"/>
    <col min="6155" max="6155" width="15" style="47" bestFit="1" customWidth="1"/>
    <col min="6156" max="6396" width="5.5703125" style="47"/>
    <col min="6397" max="6397" width="9.5703125" style="47" bestFit="1" customWidth="1"/>
    <col min="6398" max="6398" width="37" style="47" bestFit="1" customWidth="1"/>
    <col min="6399" max="6399" width="9.7109375" style="47" bestFit="1" customWidth="1"/>
    <col min="6400" max="6401" width="7.85546875" style="47" bestFit="1" customWidth="1"/>
    <col min="6402" max="6402" width="7.85546875" style="47" customWidth="1"/>
    <col min="6403" max="6403" width="7.85546875" style="47" bestFit="1" customWidth="1"/>
    <col min="6404" max="6404" width="7.7109375" style="47" bestFit="1" customWidth="1"/>
    <col min="6405" max="6405" width="9.5703125" style="47" bestFit="1" customWidth="1"/>
    <col min="6406" max="6407" width="7.85546875" style="47" bestFit="1" customWidth="1"/>
    <col min="6408" max="6408" width="11.140625" style="47" bestFit="1" customWidth="1"/>
    <col min="6409" max="6409" width="12.85546875" style="47" customWidth="1"/>
    <col min="6410" max="6410" width="15.28515625" style="47" bestFit="1" customWidth="1"/>
    <col min="6411" max="6411" width="15" style="47" bestFit="1" customWidth="1"/>
    <col min="6412" max="6652" width="5.5703125" style="47"/>
    <col min="6653" max="6653" width="9.5703125" style="47" bestFit="1" customWidth="1"/>
    <col min="6654" max="6654" width="37" style="47" bestFit="1" customWidth="1"/>
    <col min="6655" max="6655" width="9.7109375" style="47" bestFit="1" customWidth="1"/>
    <col min="6656" max="6657" width="7.85546875" style="47" bestFit="1" customWidth="1"/>
    <col min="6658" max="6658" width="7.85546875" style="47" customWidth="1"/>
    <col min="6659" max="6659" width="7.85546875" style="47" bestFit="1" customWidth="1"/>
    <col min="6660" max="6660" width="7.7109375" style="47" bestFit="1" customWidth="1"/>
    <col min="6661" max="6661" width="9.5703125" style="47" bestFit="1" customWidth="1"/>
    <col min="6662" max="6663" width="7.85546875" style="47" bestFit="1" customWidth="1"/>
    <col min="6664" max="6664" width="11.140625" style="47" bestFit="1" customWidth="1"/>
    <col min="6665" max="6665" width="12.85546875" style="47" customWidth="1"/>
    <col min="6666" max="6666" width="15.28515625" style="47" bestFit="1" customWidth="1"/>
    <col min="6667" max="6667" width="15" style="47" bestFit="1" customWidth="1"/>
    <col min="6668" max="6908" width="5.5703125" style="47"/>
    <col min="6909" max="6909" width="9.5703125" style="47" bestFit="1" customWidth="1"/>
    <col min="6910" max="6910" width="37" style="47" bestFit="1" customWidth="1"/>
    <col min="6911" max="6911" width="9.7109375" style="47" bestFit="1" customWidth="1"/>
    <col min="6912" max="6913" width="7.85546875" style="47" bestFit="1" customWidth="1"/>
    <col min="6914" max="6914" width="7.85546875" style="47" customWidth="1"/>
    <col min="6915" max="6915" width="7.85546875" style="47" bestFit="1" customWidth="1"/>
    <col min="6916" max="6916" width="7.7109375" style="47" bestFit="1" customWidth="1"/>
    <col min="6917" max="6917" width="9.5703125" style="47" bestFit="1" customWidth="1"/>
    <col min="6918" max="6919" width="7.85546875" style="47" bestFit="1" customWidth="1"/>
    <col min="6920" max="6920" width="11.140625" style="47" bestFit="1" customWidth="1"/>
    <col min="6921" max="6921" width="12.85546875" style="47" customWidth="1"/>
    <col min="6922" max="6922" width="15.28515625" style="47" bestFit="1" customWidth="1"/>
    <col min="6923" max="6923" width="15" style="47" bestFit="1" customWidth="1"/>
    <col min="6924" max="7164" width="5.5703125" style="47"/>
    <col min="7165" max="7165" width="9.5703125" style="47" bestFit="1" customWidth="1"/>
    <col min="7166" max="7166" width="37" style="47" bestFit="1" customWidth="1"/>
    <col min="7167" max="7167" width="9.7109375" style="47" bestFit="1" customWidth="1"/>
    <col min="7168" max="7169" width="7.85546875" style="47" bestFit="1" customWidth="1"/>
    <col min="7170" max="7170" width="7.85546875" style="47" customWidth="1"/>
    <col min="7171" max="7171" width="7.85546875" style="47" bestFit="1" customWidth="1"/>
    <col min="7172" max="7172" width="7.7109375" style="47" bestFit="1" customWidth="1"/>
    <col min="7173" max="7173" width="9.5703125" style="47" bestFit="1" customWidth="1"/>
    <col min="7174" max="7175" width="7.85546875" style="47" bestFit="1" customWidth="1"/>
    <col min="7176" max="7176" width="11.140625" style="47" bestFit="1" customWidth="1"/>
    <col min="7177" max="7177" width="12.85546875" style="47" customWidth="1"/>
    <col min="7178" max="7178" width="15.28515625" style="47" bestFit="1" customWidth="1"/>
    <col min="7179" max="7179" width="15" style="47" bestFit="1" customWidth="1"/>
    <col min="7180" max="7420" width="5.5703125" style="47"/>
    <col min="7421" max="7421" width="9.5703125" style="47" bestFit="1" customWidth="1"/>
    <col min="7422" max="7422" width="37" style="47" bestFit="1" customWidth="1"/>
    <col min="7423" max="7423" width="9.7109375" style="47" bestFit="1" customWidth="1"/>
    <col min="7424" max="7425" width="7.85546875" style="47" bestFit="1" customWidth="1"/>
    <col min="7426" max="7426" width="7.85546875" style="47" customWidth="1"/>
    <col min="7427" max="7427" width="7.85546875" style="47" bestFit="1" customWidth="1"/>
    <col min="7428" max="7428" width="7.7109375" style="47" bestFit="1" customWidth="1"/>
    <col min="7429" max="7429" width="9.5703125" style="47" bestFit="1" customWidth="1"/>
    <col min="7430" max="7431" width="7.85546875" style="47" bestFit="1" customWidth="1"/>
    <col min="7432" max="7432" width="11.140625" style="47" bestFit="1" customWidth="1"/>
    <col min="7433" max="7433" width="12.85546875" style="47" customWidth="1"/>
    <col min="7434" max="7434" width="15.28515625" style="47" bestFit="1" customWidth="1"/>
    <col min="7435" max="7435" width="15" style="47" bestFit="1" customWidth="1"/>
    <col min="7436" max="7676" width="5.5703125" style="47"/>
    <col min="7677" max="7677" width="9.5703125" style="47" bestFit="1" customWidth="1"/>
    <col min="7678" max="7678" width="37" style="47" bestFit="1" customWidth="1"/>
    <col min="7679" max="7679" width="9.7109375" style="47" bestFit="1" customWidth="1"/>
    <col min="7680" max="7681" width="7.85546875" style="47" bestFit="1" customWidth="1"/>
    <col min="7682" max="7682" width="7.85546875" style="47" customWidth="1"/>
    <col min="7683" max="7683" width="7.85546875" style="47" bestFit="1" customWidth="1"/>
    <col min="7684" max="7684" width="7.7109375" style="47" bestFit="1" customWidth="1"/>
    <col min="7685" max="7685" width="9.5703125" style="47" bestFit="1" customWidth="1"/>
    <col min="7686" max="7687" width="7.85546875" style="47" bestFit="1" customWidth="1"/>
    <col min="7688" max="7688" width="11.140625" style="47" bestFit="1" customWidth="1"/>
    <col min="7689" max="7689" width="12.85546875" style="47" customWidth="1"/>
    <col min="7690" max="7690" width="15.28515625" style="47" bestFit="1" customWidth="1"/>
    <col min="7691" max="7691" width="15" style="47" bestFit="1" customWidth="1"/>
    <col min="7692" max="7932" width="5.5703125" style="47"/>
    <col min="7933" max="7933" width="9.5703125" style="47" bestFit="1" customWidth="1"/>
    <col min="7934" max="7934" width="37" style="47" bestFit="1" customWidth="1"/>
    <col min="7935" max="7935" width="9.7109375" style="47" bestFit="1" customWidth="1"/>
    <col min="7936" max="7937" width="7.85546875" style="47" bestFit="1" customWidth="1"/>
    <col min="7938" max="7938" width="7.85546875" style="47" customWidth="1"/>
    <col min="7939" max="7939" width="7.85546875" style="47" bestFit="1" customWidth="1"/>
    <col min="7940" max="7940" width="7.7109375" style="47" bestFit="1" customWidth="1"/>
    <col min="7941" max="7941" width="9.5703125" style="47" bestFit="1" customWidth="1"/>
    <col min="7942" max="7943" width="7.85546875" style="47" bestFit="1" customWidth="1"/>
    <col min="7944" max="7944" width="11.140625" style="47" bestFit="1" customWidth="1"/>
    <col min="7945" max="7945" width="12.85546875" style="47" customWidth="1"/>
    <col min="7946" max="7946" width="15.28515625" style="47" bestFit="1" customWidth="1"/>
    <col min="7947" max="7947" width="15" style="47" bestFit="1" customWidth="1"/>
    <col min="7948" max="8188" width="5.5703125" style="47"/>
    <col min="8189" max="8189" width="9.5703125" style="47" bestFit="1" customWidth="1"/>
    <col min="8190" max="8190" width="37" style="47" bestFit="1" customWidth="1"/>
    <col min="8191" max="8191" width="9.7109375" style="47" bestFit="1" customWidth="1"/>
    <col min="8192" max="8193" width="7.85546875" style="47" bestFit="1" customWidth="1"/>
    <col min="8194" max="8194" width="7.85546875" style="47" customWidth="1"/>
    <col min="8195" max="8195" width="7.85546875" style="47" bestFit="1" customWidth="1"/>
    <col min="8196" max="8196" width="7.7109375" style="47" bestFit="1" customWidth="1"/>
    <col min="8197" max="8197" width="9.5703125" style="47" bestFit="1" customWidth="1"/>
    <col min="8198" max="8199" width="7.85546875" style="47" bestFit="1" customWidth="1"/>
    <col min="8200" max="8200" width="11.140625" style="47" bestFit="1" customWidth="1"/>
    <col min="8201" max="8201" width="12.85546875" style="47" customWidth="1"/>
    <col min="8202" max="8202" width="15.28515625" style="47" bestFit="1" customWidth="1"/>
    <col min="8203" max="8203" width="15" style="47" bestFit="1" customWidth="1"/>
    <col min="8204" max="8444" width="5.5703125" style="47"/>
    <col min="8445" max="8445" width="9.5703125" style="47" bestFit="1" customWidth="1"/>
    <col min="8446" max="8446" width="37" style="47" bestFit="1" customWidth="1"/>
    <col min="8447" max="8447" width="9.7109375" style="47" bestFit="1" customWidth="1"/>
    <col min="8448" max="8449" width="7.85546875" style="47" bestFit="1" customWidth="1"/>
    <col min="8450" max="8450" width="7.85546875" style="47" customWidth="1"/>
    <col min="8451" max="8451" width="7.85546875" style="47" bestFit="1" customWidth="1"/>
    <col min="8452" max="8452" width="7.7109375" style="47" bestFit="1" customWidth="1"/>
    <col min="8453" max="8453" width="9.5703125" style="47" bestFit="1" customWidth="1"/>
    <col min="8454" max="8455" width="7.85546875" style="47" bestFit="1" customWidth="1"/>
    <col min="8456" max="8456" width="11.140625" style="47" bestFit="1" customWidth="1"/>
    <col min="8457" max="8457" width="12.85546875" style="47" customWidth="1"/>
    <col min="8458" max="8458" width="15.28515625" style="47" bestFit="1" customWidth="1"/>
    <col min="8459" max="8459" width="15" style="47" bestFit="1" customWidth="1"/>
    <col min="8460" max="8700" width="5.5703125" style="47"/>
    <col min="8701" max="8701" width="9.5703125" style="47" bestFit="1" customWidth="1"/>
    <col min="8702" max="8702" width="37" style="47" bestFit="1" customWidth="1"/>
    <col min="8703" max="8703" width="9.7109375" style="47" bestFit="1" customWidth="1"/>
    <col min="8704" max="8705" width="7.85546875" style="47" bestFit="1" customWidth="1"/>
    <col min="8706" max="8706" width="7.85546875" style="47" customWidth="1"/>
    <col min="8707" max="8707" width="7.85546875" style="47" bestFit="1" customWidth="1"/>
    <col min="8708" max="8708" width="7.7109375" style="47" bestFit="1" customWidth="1"/>
    <col min="8709" max="8709" width="9.5703125" style="47" bestFit="1" customWidth="1"/>
    <col min="8710" max="8711" width="7.85546875" style="47" bestFit="1" customWidth="1"/>
    <col min="8712" max="8712" width="11.140625" style="47" bestFit="1" customWidth="1"/>
    <col min="8713" max="8713" width="12.85546875" style="47" customWidth="1"/>
    <col min="8714" max="8714" width="15.28515625" style="47" bestFit="1" customWidth="1"/>
    <col min="8715" max="8715" width="15" style="47" bestFit="1" customWidth="1"/>
    <col min="8716" max="8956" width="5.5703125" style="47"/>
    <col min="8957" max="8957" width="9.5703125" style="47" bestFit="1" customWidth="1"/>
    <col min="8958" max="8958" width="37" style="47" bestFit="1" customWidth="1"/>
    <col min="8959" max="8959" width="9.7109375" style="47" bestFit="1" customWidth="1"/>
    <col min="8960" max="8961" width="7.85546875" style="47" bestFit="1" customWidth="1"/>
    <col min="8962" max="8962" width="7.85546875" style="47" customWidth="1"/>
    <col min="8963" max="8963" width="7.85546875" style="47" bestFit="1" customWidth="1"/>
    <col min="8964" max="8964" width="7.7109375" style="47" bestFit="1" customWidth="1"/>
    <col min="8965" max="8965" width="9.5703125" style="47" bestFit="1" customWidth="1"/>
    <col min="8966" max="8967" width="7.85546875" style="47" bestFit="1" customWidth="1"/>
    <col min="8968" max="8968" width="11.140625" style="47" bestFit="1" customWidth="1"/>
    <col min="8969" max="8969" width="12.85546875" style="47" customWidth="1"/>
    <col min="8970" max="8970" width="15.28515625" style="47" bestFit="1" customWidth="1"/>
    <col min="8971" max="8971" width="15" style="47" bestFit="1" customWidth="1"/>
    <col min="8972" max="9212" width="5.5703125" style="47"/>
    <col min="9213" max="9213" width="9.5703125" style="47" bestFit="1" customWidth="1"/>
    <col min="9214" max="9214" width="37" style="47" bestFit="1" customWidth="1"/>
    <col min="9215" max="9215" width="9.7109375" style="47" bestFit="1" customWidth="1"/>
    <col min="9216" max="9217" width="7.85546875" style="47" bestFit="1" customWidth="1"/>
    <col min="9218" max="9218" width="7.85546875" style="47" customWidth="1"/>
    <col min="9219" max="9219" width="7.85546875" style="47" bestFit="1" customWidth="1"/>
    <col min="9220" max="9220" width="7.7109375" style="47" bestFit="1" customWidth="1"/>
    <col min="9221" max="9221" width="9.5703125" style="47" bestFit="1" customWidth="1"/>
    <col min="9222" max="9223" width="7.85546875" style="47" bestFit="1" customWidth="1"/>
    <col min="9224" max="9224" width="11.140625" style="47" bestFit="1" customWidth="1"/>
    <col min="9225" max="9225" width="12.85546875" style="47" customWidth="1"/>
    <col min="9226" max="9226" width="15.28515625" style="47" bestFit="1" customWidth="1"/>
    <col min="9227" max="9227" width="15" style="47" bestFit="1" customWidth="1"/>
    <col min="9228" max="9468" width="5.5703125" style="47"/>
    <col min="9469" max="9469" width="9.5703125" style="47" bestFit="1" customWidth="1"/>
    <col min="9470" max="9470" width="37" style="47" bestFit="1" customWidth="1"/>
    <col min="9471" max="9471" width="9.7109375" style="47" bestFit="1" customWidth="1"/>
    <col min="9472" max="9473" width="7.85546875" style="47" bestFit="1" customWidth="1"/>
    <col min="9474" max="9474" width="7.85546875" style="47" customWidth="1"/>
    <col min="9475" max="9475" width="7.85546875" style="47" bestFit="1" customWidth="1"/>
    <col min="9476" max="9476" width="7.7109375" style="47" bestFit="1" customWidth="1"/>
    <col min="9477" max="9477" width="9.5703125" style="47" bestFit="1" customWidth="1"/>
    <col min="9478" max="9479" width="7.85546875" style="47" bestFit="1" customWidth="1"/>
    <col min="9480" max="9480" width="11.140625" style="47" bestFit="1" customWidth="1"/>
    <col min="9481" max="9481" width="12.85546875" style="47" customWidth="1"/>
    <col min="9482" max="9482" width="15.28515625" style="47" bestFit="1" customWidth="1"/>
    <col min="9483" max="9483" width="15" style="47" bestFit="1" customWidth="1"/>
    <col min="9484" max="9724" width="5.5703125" style="47"/>
    <col min="9725" max="9725" width="9.5703125" style="47" bestFit="1" customWidth="1"/>
    <col min="9726" max="9726" width="37" style="47" bestFit="1" customWidth="1"/>
    <col min="9727" max="9727" width="9.7109375" style="47" bestFit="1" customWidth="1"/>
    <col min="9728" max="9729" width="7.85546875" style="47" bestFit="1" customWidth="1"/>
    <col min="9730" max="9730" width="7.85546875" style="47" customWidth="1"/>
    <col min="9731" max="9731" width="7.85546875" style="47" bestFit="1" customWidth="1"/>
    <col min="9732" max="9732" width="7.7109375" style="47" bestFit="1" customWidth="1"/>
    <col min="9733" max="9733" width="9.5703125" style="47" bestFit="1" customWidth="1"/>
    <col min="9734" max="9735" width="7.85546875" style="47" bestFit="1" customWidth="1"/>
    <col min="9736" max="9736" width="11.140625" style="47" bestFit="1" customWidth="1"/>
    <col min="9737" max="9737" width="12.85546875" style="47" customWidth="1"/>
    <col min="9738" max="9738" width="15.28515625" style="47" bestFit="1" customWidth="1"/>
    <col min="9739" max="9739" width="15" style="47" bestFit="1" customWidth="1"/>
    <col min="9740" max="9980" width="5.5703125" style="47"/>
    <col min="9981" max="9981" width="9.5703125" style="47" bestFit="1" customWidth="1"/>
    <col min="9982" max="9982" width="37" style="47" bestFit="1" customWidth="1"/>
    <col min="9983" max="9983" width="9.7109375" style="47" bestFit="1" customWidth="1"/>
    <col min="9984" max="9985" width="7.85546875" style="47" bestFit="1" customWidth="1"/>
    <col min="9986" max="9986" width="7.85546875" style="47" customWidth="1"/>
    <col min="9987" max="9987" width="7.85546875" style="47" bestFit="1" customWidth="1"/>
    <col min="9988" max="9988" width="7.7109375" style="47" bestFit="1" customWidth="1"/>
    <col min="9989" max="9989" width="9.5703125" style="47" bestFit="1" customWidth="1"/>
    <col min="9990" max="9991" width="7.85546875" style="47" bestFit="1" customWidth="1"/>
    <col min="9992" max="9992" width="11.140625" style="47" bestFit="1" customWidth="1"/>
    <col min="9993" max="9993" width="12.85546875" style="47" customWidth="1"/>
    <col min="9994" max="9994" width="15.28515625" style="47" bestFit="1" customWidth="1"/>
    <col min="9995" max="9995" width="15" style="47" bestFit="1" customWidth="1"/>
    <col min="9996" max="10236" width="5.5703125" style="47"/>
    <col min="10237" max="10237" width="9.5703125" style="47" bestFit="1" customWidth="1"/>
    <col min="10238" max="10238" width="37" style="47" bestFit="1" customWidth="1"/>
    <col min="10239" max="10239" width="9.7109375" style="47" bestFit="1" customWidth="1"/>
    <col min="10240" max="10241" width="7.85546875" style="47" bestFit="1" customWidth="1"/>
    <col min="10242" max="10242" width="7.85546875" style="47" customWidth="1"/>
    <col min="10243" max="10243" width="7.85546875" style="47" bestFit="1" customWidth="1"/>
    <col min="10244" max="10244" width="7.7109375" style="47" bestFit="1" customWidth="1"/>
    <col min="10245" max="10245" width="9.5703125" style="47" bestFit="1" customWidth="1"/>
    <col min="10246" max="10247" width="7.85546875" style="47" bestFit="1" customWidth="1"/>
    <col min="10248" max="10248" width="11.140625" style="47" bestFit="1" customWidth="1"/>
    <col min="10249" max="10249" width="12.85546875" style="47" customWidth="1"/>
    <col min="10250" max="10250" width="15.28515625" style="47" bestFit="1" customWidth="1"/>
    <col min="10251" max="10251" width="15" style="47" bestFit="1" customWidth="1"/>
    <col min="10252" max="10492" width="5.5703125" style="47"/>
    <col min="10493" max="10493" width="9.5703125" style="47" bestFit="1" customWidth="1"/>
    <col min="10494" max="10494" width="37" style="47" bestFit="1" customWidth="1"/>
    <col min="10495" max="10495" width="9.7109375" style="47" bestFit="1" customWidth="1"/>
    <col min="10496" max="10497" width="7.85546875" style="47" bestFit="1" customWidth="1"/>
    <col min="10498" max="10498" width="7.85546875" style="47" customWidth="1"/>
    <col min="10499" max="10499" width="7.85546875" style="47" bestFit="1" customWidth="1"/>
    <col min="10500" max="10500" width="7.7109375" style="47" bestFit="1" customWidth="1"/>
    <col min="10501" max="10501" width="9.5703125" style="47" bestFit="1" customWidth="1"/>
    <col min="10502" max="10503" width="7.85546875" style="47" bestFit="1" customWidth="1"/>
    <col min="10504" max="10504" width="11.140625" style="47" bestFit="1" customWidth="1"/>
    <col min="10505" max="10505" width="12.85546875" style="47" customWidth="1"/>
    <col min="10506" max="10506" width="15.28515625" style="47" bestFit="1" customWidth="1"/>
    <col min="10507" max="10507" width="15" style="47" bestFit="1" customWidth="1"/>
    <col min="10508" max="10748" width="5.5703125" style="47"/>
    <col min="10749" max="10749" width="9.5703125" style="47" bestFit="1" customWidth="1"/>
    <col min="10750" max="10750" width="37" style="47" bestFit="1" customWidth="1"/>
    <col min="10751" max="10751" width="9.7109375" style="47" bestFit="1" customWidth="1"/>
    <col min="10752" max="10753" width="7.85546875" style="47" bestFit="1" customWidth="1"/>
    <col min="10754" max="10754" width="7.85546875" style="47" customWidth="1"/>
    <col min="10755" max="10755" width="7.85546875" style="47" bestFit="1" customWidth="1"/>
    <col min="10756" max="10756" width="7.7109375" style="47" bestFit="1" customWidth="1"/>
    <col min="10757" max="10757" width="9.5703125" style="47" bestFit="1" customWidth="1"/>
    <col min="10758" max="10759" width="7.85546875" style="47" bestFit="1" customWidth="1"/>
    <col min="10760" max="10760" width="11.140625" style="47" bestFit="1" customWidth="1"/>
    <col min="10761" max="10761" width="12.85546875" style="47" customWidth="1"/>
    <col min="10762" max="10762" width="15.28515625" style="47" bestFit="1" customWidth="1"/>
    <col min="10763" max="10763" width="15" style="47" bestFit="1" customWidth="1"/>
    <col min="10764" max="11004" width="5.5703125" style="47"/>
    <col min="11005" max="11005" width="9.5703125" style="47" bestFit="1" customWidth="1"/>
    <col min="11006" max="11006" width="37" style="47" bestFit="1" customWidth="1"/>
    <col min="11007" max="11007" width="9.7109375" style="47" bestFit="1" customWidth="1"/>
    <col min="11008" max="11009" width="7.85546875" style="47" bestFit="1" customWidth="1"/>
    <col min="11010" max="11010" width="7.85546875" style="47" customWidth="1"/>
    <col min="11011" max="11011" width="7.85546875" style="47" bestFit="1" customWidth="1"/>
    <col min="11012" max="11012" width="7.7109375" style="47" bestFit="1" customWidth="1"/>
    <col min="11013" max="11013" width="9.5703125" style="47" bestFit="1" customWidth="1"/>
    <col min="11014" max="11015" width="7.85546875" style="47" bestFit="1" customWidth="1"/>
    <col min="11016" max="11016" width="11.140625" style="47" bestFit="1" customWidth="1"/>
    <col min="11017" max="11017" width="12.85546875" style="47" customWidth="1"/>
    <col min="11018" max="11018" width="15.28515625" style="47" bestFit="1" customWidth="1"/>
    <col min="11019" max="11019" width="15" style="47" bestFit="1" customWidth="1"/>
    <col min="11020" max="11260" width="5.5703125" style="47"/>
    <col min="11261" max="11261" width="9.5703125" style="47" bestFit="1" customWidth="1"/>
    <col min="11262" max="11262" width="37" style="47" bestFit="1" customWidth="1"/>
    <col min="11263" max="11263" width="9.7109375" style="47" bestFit="1" customWidth="1"/>
    <col min="11264" max="11265" width="7.85546875" style="47" bestFit="1" customWidth="1"/>
    <col min="11266" max="11266" width="7.85546875" style="47" customWidth="1"/>
    <col min="11267" max="11267" width="7.85546875" style="47" bestFit="1" customWidth="1"/>
    <col min="11268" max="11268" width="7.7109375" style="47" bestFit="1" customWidth="1"/>
    <col min="11269" max="11269" width="9.5703125" style="47" bestFit="1" customWidth="1"/>
    <col min="11270" max="11271" width="7.85546875" style="47" bestFit="1" customWidth="1"/>
    <col min="11272" max="11272" width="11.140625" style="47" bestFit="1" customWidth="1"/>
    <col min="11273" max="11273" width="12.85546875" style="47" customWidth="1"/>
    <col min="11274" max="11274" width="15.28515625" style="47" bestFit="1" customWidth="1"/>
    <col min="11275" max="11275" width="15" style="47" bestFit="1" customWidth="1"/>
    <col min="11276" max="11516" width="5.5703125" style="47"/>
    <col min="11517" max="11517" width="9.5703125" style="47" bestFit="1" customWidth="1"/>
    <col min="11518" max="11518" width="37" style="47" bestFit="1" customWidth="1"/>
    <col min="11519" max="11519" width="9.7109375" style="47" bestFit="1" customWidth="1"/>
    <col min="11520" max="11521" width="7.85546875" style="47" bestFit="1" customWidth="1"/>
    <col min="11522" max="11522" width="7.85546875" style="47" customWidth="1"/>
    <col min="11523" max="11523" width="7.85546875" style="47" bestFit="1" customWidth="1"/>
    <col min="11524" max="11524" width="7.7109375" style="47" bestFit="1" customWidth="1"/>
    <col min="11525" max="11525" width="9.5703125" style="47" bestFit="1" customWidth="1"/>
    <col min="11526" max="11527" width="7.85546875" style="47" bestFit="1" customWidth="1"/>
    <col min="11528" max="11528" width="11.140625" style="47" bestFit="1" customWidth="1"/>
    <col min="11529" max="11529" width="12.85546875" style="47" customWidth="1"/>
    <col min="11530" max="11530" width="15.28515625" style="47" bestFit="1" customWidth="1"/>
    <col min="11531" max="11531" width="15" style="47" bestFit="1" customWidth="1"/>
    <col min="11532" max="11772" width="5.5703125" style="47"/>
    <col min="11773" max="11773" width="9.5703125" style="47" bestFit="1" customWidth="1"/>
    <col min="11774" max="11774" width="37" style="47" bestFit="1" customWidth="1"/>
    <col min="11775" max="11775" width="9.7109375" style="47" bestFit="1" customWidth="1"/>
    <col min="11776" max="11777" width="7.85546875" style="47" bestFit="1" customWidth="1"/>
    <col min="11778" max="11778" width="7.85546875" style="47" customWidth="1"/>
    <col min="11779" max="11779" width="7.85546875" style="47" bestFit="1" customWidth="1"/>
    <col min="11780" max="11780" width="7.7109375" style="47" bestFit="1" customWidth="1"/>
    <col min="11781" max="11781" width="9.5703125" style="47" bestFit="1" customWidth="1"/>
    <col min="11782" max="11783" width="7.85546875" style="47" bestFit="1" customWidth="1"/>
    <col min="11784" max="11784" width="11.140625" style="47" bestFit="1" customWidth="1"/>
    <col min="11785" max="11785" width="12.85546875" style="47" customWidth="1"/>
    <col min="11786" max="11786" width="15.28515625" style="47" bestFit="1" customWidth="1"/>
    <col min="11787" max="11787" width="15" style="47" bestFit="1" customWidth="1"/>
    <col min="11788" max="12028" width="5.5703125" style="47"/>
    <col min="12029" max="12029" width="9.5703125" style="47" bestFit="1" customWidth="1"/>
    <col min="12030" max="12030" width="37" style="47" bestFit="1" customWidth="1"/>
    <col min="12031" max="12031" width="9.7109375" style="47" bestFit="1" customWidth="1"/>
    <col min="12032" max="12033" width="7.85546875" style="47" bestFit="1" customWidth="1"/>
    <col min="12034" max="12034" width="7.85546875" style="47" customWidth="1"/>
    <col min="12035" max="12035" width="7.85546875" style="47" bestFit="1" customWidth="1"/>
    <col min="12036" max="12036" width="7.7109375" style="47" bestFit="1" customWidth="1"/>
    <col min="12037" max="12037" width="9.5703125" style="47" bestFit="1" customWidth="1"/>
    <col min="12038" max="12039" width="7.85546875" style="47" bestFit="1" customWidth="1"/>
    <col min="12040" max="12040" width="11.140625" style="47" bestFit="1" customWidth="1"/>
    <col min="12041" max="12041" width="12.85546875" style="47" customWidth="1"/>
    <col min="12042" max="12042" width="15.28515625" style="47" bestFit="1" customWidth="1"/>
    <col min="12043" max="12043" width="15" style="47" bestFit="1" customWidth="1"/>
    <col min="12044" max="12284" width="5.5703125" style="47"/>
    <col min="12285" max="12285" width="9.5703125" style="47" bestFit="1" customWidth="1"/>
    <col min="12286" max="12286" width="37" style="47" bestFit="1" customWidth="1"/>
    <col min="12287" max="12287" width="9.7109375" style="47" bestFit="1" customWidth="1"/>
    <col min="12288" max="12289" width="7.85546875" style="47" bestFit="1" customWidth="1"/>
    <col min="12290" max="12290" width="7.85546875" style="47" customWidth="1"/>
    <col min="12291" max="12291" width="7.85546875" style="47" bestFit="1" customWidth="1"/>
    <col min="12292" max="12292" width="7.7109375" style="47" bestFit="1" customWidth="1"/>
    <col min="12293" max="12293" width="9.5703125" style="47" bestFit="1" customWidth="1"/>
    <col min="12294" max="12295" width="7.85546875" style="47" bestFit="1" customWidth="1"/>
    <col min="12296" max="12296" width="11.140625" style="47" bestFit="1" customWidth="1"/>
    <col min="12297" max="12297" width="12.85546875" style="47" customWidth="1"/>
    <col min="12298" max="12298" width="15.28515625" style="47" bestFit="1" customWidth="1"/>
    <col min="12299" max="12299" width="15" style="47" bestFit="1" customWidth="1"/>
    <col min="12300" max="12540" width="5.5703125" style="47"/>
    <col min="12541" max="12541" width="9.5703125" style="47" bestFit="1" customWidth="1"/>
    <col min="12542" max="12542" width="37" style="47" bestFit="1" customWidth="1"/>
    <col min="12543" max="12543" width="9.7109375" style="47" bestFit="1" customWidth="1"/>
    <col min="12544" max="12545" width="7.85546875" style="47" bestFit="1" customWidth="1"/>
    <col min="12546" max="12546" width="7.85546875" style="47" customWidth="1"/>
    <col min="12547" max="12547" width="7.85546875" style="47" bestFit="1" customWidth="1"/>
    <col min="12548" max="12548" width="7.7109375" style="47" bestFit="1" customWidth="1"/>
    <col min="12549" max="12549" width="9.5703125" style="47" bestFit="1" customWidth="1"/>
    <col min="12550" max="12551" width="7.85546875" style="47" bestFit="1" customWidth="1"/>
    <col min="12552" max="12552" width="11.140625" style="47" bestFit="1" customWidth="1"/>
    <col min="12553" max="12553" width="12.85546875" style="47" customWidth="1"/>
    <col min="12554" max="12554" width="15.28515625" style="47" bestFit="1" customWidth="1"/>
    <col min="12555" max="12555" width="15" style="47" bestFit="1" customWidth="1"/>
    <col min="12556" max="12796" width="5.5703125" style="47"/>
    <col min="12797" max="12797" width="9.5703125" style="47" bestFit="1" customWidth="1"/>
    <col min="12798" max="12798" width="37" style="47" bestFit="1" customWidth="1"/>
    <col min="12799" max="12799" width="9.7109375" style="47" bestFit="1" customWidth="1"/>
    <col min="12800" max="12801" width="7.85546875" style="47" bestFit="1" customWidth="1"/>
    <col min="12802" max="12802" width="7.85546875" style="47" customWidth="1"/>
    <col min="12803" max="12803" width="7.85546875" style="47" bestFit="1" customWidth="1"/>
    <col min="12804" max="12804" width="7.7109375" style="47" bestFit="1" customWidth="1"/>
    <col min="12805" max="12805" width="9.5703125" style="47" bestFit="1" customWidth="1"/>
    <col min="12806" max="12807" width="7.85546875" style="47" bestFit="1" customWidth="1"/>
    <col min="12808" max="12808" width="11.140625" style="47" bestFit="1" customWidth="1"/>
    <col min="12809" max="12809" width="12.85546875" style="47" customWidth="1"/>
    <col min="12810" max="12810" width="15.28515625" style="47" bestFit="1" customWidth="1"/>
    <col min="12811" max="12811" width="15" style="47" bestFit="1" customWidth="1"/>
    <col min="12812" max="13052" width="5.5703125" style="47"/>
    <col min="13053" max="13053" width="9.5703125" style="47" bestFit="1" customWidth="1"/>
    <col min="13054" max="13054" width="37" style="47" bestFit="1" customWidth="1"/>
    <col min="13055" max="13055" width="9.7109375" style="47" bestFit="1" customWidth="1"/>
    <col min="13056" max="13057" width="7.85546875" style="47" bestFit="1" customWidth="1"/>
    <col min="13058" max="13058" width="7.85546875" style="47" customWidth="1"/>
    <col min="13059" max="13059" width="7.85546875" style="47" bestFit="1" customWidth="1"/>
    <col min="13060" max="13060" width="7.7109375" style="47" bestFit="1" customWidth="1"/>
    <col min="13061" max="13061" width="9.5703125" style="47" bestFit="1" customWidth="1"/>
    <col min="13062" max="13063" width="7.85546875" style="47" bestFit="1" customWidth="1"/>
    <col min="13064" max="13064" width="11.140625" style="47" bestFit="1" customWidth="1"/>
    <col min="13065" max="13065" width="12.85546875" style="47" customWidth="1"/>
    <col min="13066" max="13066" width="15.28515625" style="47" bestFit="1" customWidth="1"/>
    <col min="13067" max="13067" width="15" style="47" bestFit="1" customWidth="1"/>
    <col min="13068" max="13308" width="5.5703125" style="47"/>
    <col min="13309" max="13309" width="9.5703125" style="47" bestFit="1" customWidth="1"/>
    <col min="13310" max="13310" width="37" style="47" bestFit="1" customWidth="1"/>
    <col min="13311" max="13311" width="9.7109375" style="47" bestFit="1" customWidth="1"/>
    <col min="13312" max="13313" width="7.85546875" style="47" bestFit="1" customWidth="1"/>
    <col min="13314" max="13314" width="7.85546875" style="47" customWidth="1"/>
    <col min="13315" max="13315" width="7.85546875" style="47" bestFit="1" customWidth="1"/>
    <col min="13316" max="13316" width="7.7109375" style="47" bestFit="1" customWidth="1"/>
    <col min="13317" max="13317" width="9.5703125" style="47" bestFit="1" customWidth="1"/>
    <col min="13318" max="13319" width="7.85546875" style="47" bestFit="1" customWidth="1"/>
    <col min="13320" max="13320" width="11.140625" style="47" bestFit="1" customWidth="1"/>
    <col min="13321" max="13321" width="12.85546875" style="47" customWidth="1"/>
    <col min="13322" max="13322" width="15.28515625" style="47" bestFit="1" customWidth="1"/>
    <col min="13323" max="13323" width="15" style="47" bestFit="1" customWidth="1"/>
    <col min="13324" max="13564" width="5.5703125" style="47"/>
    <col min="13565" max="13565" width="9.5703125" style="47" bestFit="1" customWidth="1"/>
    <col min="13566" max="13566" width="37" style="47" bestFit="1" customWidth="1"/>
    <col min="13567" max="13567" width="9.7109375" style="47" bestFit="1" customWidth="1"/>
    <col min="13568" max="13569" width="7.85546875" style="47" bestFit="1" customWidth="1"/>
    <col min="13570" max="13570" width="7.85546875" style="47" customWidth="1"/>
    <col min="13571" max="13571" width="7.85546875" style="47" bestFit="1" customWidth="1"/>
    <col min="13572" max="13572" width="7.7109375" style="47" bestFit="1" customWidth="1"/>
    <col min="13573" max="13573" width="9.5703125" style="47" bestFit="1" customWidth="1"/>
    <col min="13574" max="13575" width="7.85546875" style="47" bestFit="1" customWidth="1"/>
    <col min="13576" max="13576" width="11.140625" style="47" bestFit="1" customWidth="1"/>
    <col min="13577" max="13577" width="12.85546875" style="47" customWidth="1"/>
    <col min="13578" max="13578" width="15.28515625" style="47" bestFit="1" customWidth="1"/>
    <col min="13579" max="13579" width="15" style="47" bestFit="1" customWidth="1"/>
    <col min="13580" max="13820" width="5.5703125" style="47"/>
    <col min="13821" max="13821" width="9.5703125" style="47" bestFit="1" customWidth="1"/>
    <col min="13822" max="13822" width="37" style="47" bestFit="1" customWidth="1"/>
    <col min="13823" max="13823" width="9.7109375" style="47" bestFit="1" customWidth="1"/>
    <col min="13824" max="13825" width="7.85546875" style="47" bestFit="1" customWidth="1"/>
    <col min="13826" max="13826" width="7.85546875" style="47" customWidth="1"/>
    <col min="13827" max="13827" width="7.85546875" style="47" bestFit="1" customWidth="1"/>
    <col min="13828" max="13828" width="7.7109375" style="47" bestFit="1" customWidth="1"/>
    <col min="13829" max="13829" width="9.5703125" style="47" bestFit="1" customWidth="1"/>
    <col min="13830" max="13831" width="7.85546875" style="47" bestFit="1" customWidth="1"/>
    <col min="13832" max="13832" width="11.140625" style="47" bestFit="1" customWidth="1"/>
    <col min="13833" max="13833" width="12.85546875" style="47" customWidth="1"/>
    <col min="13834" max="13834" width="15.28515625" style="47" bestFit="1" customWidth="1"/>
    <col min="13835" max="13835" width="15" style="47" bestFit="1" customWidth="1"/>
    <col min="13836" max="14076" width="5.5703125" style="47"/>
    <col min="14077" max="14077" width="9.5703125" style="47" bestFit="1" customWidth="1"/>
    <col min="14078" max="14078" width="37" style="47" bestFit="1" customWidth="1"/>
    <col min="14079" max="14079" width="9.7109375" style="47" bestFit="1" customWidth="1"/>
    <col min="14080" max="14081" width="7.85546875" style="47" bestFit="1" customWidth="1"/>
    <col min="14082" max="14082" width="7.85546875" style="47" customWidth="1"/>
    <col min="14083" max="14083" width="7.85546875" style="47" bestFit="1" customWidth="1"/>
    <col min="14084" max="14084" width="7.7109375" style="47" bestFit="1" customWidth="1"/>
    <col min="14085" max="14085" width="9.5703125" style="47" bestFit="1" customWidth="1"/>
    <col min="14086" max="14087" width="7.85546875" style="47" bestFit="1" customWidth="1"/>
    <col min="14088" max="14088" width="11.140625" style="47" bestFit="1" customWidth="1"/>
    <col min="14089" max="14089" width="12.85546875" style="47" customWidth="1"/>
    <col min="14090" max="14090" width="15.28515625" style="47" bestFit="1" customWidth="1"/>
    <col min="14091" max="14091" width="15" style="47" bestFit="1" customWidth="1"/>
    <col min="14092" max="14332" width="5.5703125" style="47"/>
    <col min="14333" max="14333" width="9.5703125" style="47" bestFit="1" customWidth="1"/>
    <col min="14334" max="14334" width="37" style="47" bestFit="1" customWidth="1"/>
    <col min="14335" max="14335" width="9.7109375" style="47" bestFit="1" customWidth="1"/>
    <col min="14336" max="14337" width="7.85546875" style="47" bestFit="1" customWidth="1"/>
    <col min="14338" max="14338" width="7.85546875" style="47" customWidth="1"/>
    <col min="14339" max="14339" width="7.85546875" style="47" bestFit="1" customWidth="1"/>
    <col min="14340" max="14340" width="7.7109375" style="47" bestFit="1" customWidth="1"/>
    <col min="14341" max="14341" width="9.5703125" style="47" bestFit="1" customWidth="1"/>
    <col min="14342" max="14343" width="7.85546875" style="47" bestFit="1" customWidth="1"/>
    <col min="14344" max="14344" width="11.140625" style="47" bestFit="1" customWidth="1"/>
    <col min="14345" max="14345" width="12.85546875" style="47" customWidth="1"/>
    <col min="14346" max="14346" width="15.28515625" style="47" bestFit="1" customWidth="1"/>
    <col min="14347" max="14347" width="15" style="47" bestFit="1" customWidth="1"/>
    <col min="14348" max="14588" width="5.5703125" style="47"/>
    <col min="14589" max="14589" width="9.5703125" style="47" bestFit="1" customWidth="1"/>
    <col min="14590" max="14590" width="37" style="47" bestFit="1" customWidth="1"/>
    <col min="14591" max="14591" width="9.7109375" style="47" bestFit="1" customWidth="1"/>
    <col min="14592" max="14593" width="7.85546875" style="47" bestFit="1" customWidth="1"/>
    <col min="14594" max="14594" width="7.85546875" style="47" customWidth="1"/>
    <col min="14595" max="14595" width="7.85546875" style="47" bestFit="1" customWidth="1"/>
    <col min="14596" max="14596" width="7.7109375" style="47" bestFit="1" customWidth="1"/>
    <col min="14597" max="14597" width="9.5703125" style="47" bestFit="1" customWidth="1"/>
    <col min="14598" max="14599" width="7.85546875" style="47" bestFit="1" customWidth="1"/>
    <col min="14600" max="14600" width="11.140625" style="47" bestFit="1" customWidth="1"/>
    <col min="14601" max="14601" width="12.85546875" style="47" customWidth="1"/>
    <col min="14602" max="14602" width="15.28515625" style="47" bestFit="1" customWidth="1"/>
    <col min="14603" max="14603" width="15" style="47" bestFit="1" customWidth="1"/>
    <col min="14604" max="14844" width="5.5703125" style="47"/>
    <col min="14845" max="14845" width="9.5703125" style="47" bestFit="1" customWidth="1"/>
    <col min="14846" max="14846" width="37" style="47" bestFit="1" customWidth="1"/>
    <col min="14847" max="14847" width="9.7109375" style="47" bestFit="1" customWidth="1"/>
    <col min="14848" max="14849" width="7.85546875" style="47" bestFit="1" customWidth="1"/>
    <col min="14850" max="14850" width="7.85546875" style="47" customWidth="1"/>
    <col min="14851" max="14851" width="7.85546875" style="47" bestFit="1" customWidth="1"/>
    <col min="14852" max="14852" width="7.7109375" style="47" bestFit="1" customWidth="1"/>
    <col min="14853" max="14853" width="9.5703125" style="47" bestFit="1" customWidth="1"/>
    <col min="14854" max="14855" width="7.85546875" style="47" bestFit="1" customWidth="1"/>
    <col min="14856" max="14856" width="11.140625" style="47" bestFit="1" customWidth="1"/>
    <col min="14857" max="14857" width="12.85546875" style="47" customWidth="1"/>
    <col min="14858" max="14858" width="15.28515625" style="47" bestFit="1" customWidth="1"/>
    <col min="14859" max="14859" width="15" style="47" bestFit="1" customWidth="1"/>
    <col min="14860" max="15100" width="5.5703125" style="47"/>
    <col min="15101" max="15101" width="9.5703125" style="47" bestFit="1" customWidth="1"/>
    <col min="15102" max="15102" width="37" style="47" bestFit="1" customWidth="1"/>
    <col min="15103" max="15103" width="9.7109375" style="47" bestFit="1" customWidth="1"/>
    <col min="15104" max="15105" width="7.85546875" style="47" bestFit="1" customWidth="1"/>
    <col min="15106" max="15106" width="7.85546875" style="47" customWidth="1"/>
    <col min="15107" max="15107" width="7.85546875" style="47" bestFit="1" customWidth="1"/>
    <col min="15108" max="15108" width="7.7109375" style="47" bestFit="1" customWidth="1"/>
    <col min="15109" max="15109" width="9.5703125" style="47" bestFit="1" customWidth="1"/>
    <col min="15110" max="15111" width="7.85546875" style="47" bestFit="1" customWidth="1"/>
    <col min="15112" max="15112" width="11.140625" style="47" bestFit="1" customWidth="1"/>
    <col min="15113" max="15113" width="12.85546875" style="47" customWidth="1"/>
    <col min="15114" max="15114" width="15.28515625" style="47" bestFit="1" customWidth="1"/>
    <col min="15115" max="15115" width="15" style="47" bestFit="1" customWidth="1"/>
    <col min="15116" max="15356" width="5.5703125" style="47"/>
    <col min="15357" max="15357" width="9.5703125" style="47" bestFit="1" customWidth="1"/>
    <col min="15358" max="15358" width="37" style="47" bestFit="1" customWidth="1"/>
    <col min="15359" max="15359" width="9.7109375" style="47" bestFit="1" customWidth="1"/>
    <col min="15360" max="15361" width="7.85546875" style="47" bestFit="1" customWidth="1"/>
    <col min="15362" max="15362" width="7.85546875" style="47" customWidth="1"/>
    <col min="15363" max="15363" width="7.85546875" style="47" bestFit="1" customWidth="1"/>
    <col min="15364" max="15364" width="7.7109375" style="47" bestFit="1" customWidth="1"/>
    <col min="15365" max="15365" width="9.5703125" style="47" bestFit="1" customWidth="1"/>
    <col min="15366" max="15367" width="7.85546875" style="47" bestFit="1" customWidth="1"/>
    <col min="15368" max="15368" width="11.140625" style="47" bestFit="1" customWidth="1"/>
    <col min="15369" max="15369" width="12.85546875" style="47" customWidth="1"/>
    <col min="15370" max="15370" width="15.28515625" style="47" bestFit="1" customWidth="1"/>
    <col min="15371" max="15371" width="15" style="47" bestFit="1" customWidth="1"/>
    <col min="15372" max="15612" width="5.5703125" style="47"/>
    <col min="15613" max="15613" width="9.5703125" style="47" bestFit="1" customWidth="1"/>
    <col min="15614" max="15614" width="37" style="47" bestFit="1" customWidth="1"/>
    <col min="15615" max="15615" width="9.7109375" style="47" bestFit="1" customWidth="1"/>
    <col min="15616" max="15617" width="7.85546875" style="47" bestFit="1" customWidth="1"/>
    <col min="15618" max="15618" width="7.85546875" style="47" customWidth="1"/>
    <col min="15619" max="15619" width="7.85546875" style="47" bestFit="1" customWidth="1"/>
    <col min="15620" max="15620" width="7.7109375" style="47" bestFit="1" customWidth="1"/>
    <col min="15621" max="15621" width="9.5703125" style="47" bestFit="1" customWidth="1"/>
    <col min="15622" max="15623" width="7.85546875" style="47" bestFit="1" customWidth="1"/>
    <col min="15624" max="15624" width="11.140625" style="47" bestFit="1" customWidth="1"/>
    <col min="15625" max="15625" width="12.85546875" style="47" customWidth="1"/>
    <col min="15626" max="15626" width="15.28515625" style="47" bestFit="1" customWidth="1"/>
    <col min="15627" max="15627" width="15" style="47" bestFit="1" customWidth="1"/>
    <col min="15628" max="15868" width="5.5703125" style="47"/>
    <col min="15869" max="15869" width="9.5703125" style="47" bestFit="1" customWidth="1"/>
    <col min="15870" max="15870" width="37" style="47" bestFit="1" customWidth="1"/>
    <col min="15871" max="15871" width="9.7109375" style="47" bestFit="1" customWidth="1"/>
    <col min="15872" max="15873" width="7.85546875" style="47" bestFit="1" customWidth="1"/>
    <col min="15874" max="15874" width="7.85546875" style="47" customWidth="1"/>
    <col min="15875" max="15875" width="7.85546875" style="47" bestFit="1" customWidth="1"/>
    <col min="15876" max="15876" width="7.7109375" style="47" bestFit="1" customWidth="1"/>
    <col min="15877" max="15877" width="9.5703125" style="47" bestFit="1" customWidth="1"/>
    <col min="15878" max="15879" width="7.85546875" style="47" bestFit="1" customWidth="1"/>
    <col min="15880" max="15880" width="11.140625" style="47" bestFit="1" customWidth="1"/>
    <col min="15881" max="15881" width="12.85546875" style="47" customWidth="1"/>
    <col min="15882" max="15882" width="15.28515625" style="47" bestFit="1" customWidth="1"/>
    <col min="15883" max="15883" width="15" style="47" bestFit="1" customWidth="1"/>
    <col min="15884" max="16124" width="5.5703125" style="47"/>
    <col min="16125" max="16125" width="9.5703125" style="47" bestFit="1" customWidth="1"/>
    <col min="16126" max="16126" width="37" style="47" bestFit="1" customWidth="1"/>
    <col min="16127" max="16127" width="9.7109375" style="47" bestFit="1" customWidth="1"/>
    <col min="16128" max="16129" width="7.85546875" style="47" bestFit="1" customWidth="1"/>
    <col min="16130" max="16130" width="7.85546875" style="47" customWidth="1"/>
    <col min="16131" max="16131" width="7.85546875" style="47" bestFit="1" customWidth="1"/>
    <col min="16132" max="16132" width="7.7109375" style="47" bestFit="1" customWidth="1"/>
    <col min="16133" max="16133" width="9.5703125" style="47" bestFit="1" customWidth="1"/>
    <col min="16134" max="16135" width="7.85546875" style="47" bestFit="1" customWidth="1"/>
    <col min="16136" max="16136" width="11.140625" style="47" bestFit="1" customWidth="1"/>
    <col min="16137" max="16137" width="12.85546875" style="47" customWidth="1"/>
    <col min="16138" max="16138" width="15.28515625" style="47" bestFit="1" customWidth="1"/>
    <col min="16139" max="16139" width="15" style="47" bestFit="1" customWidth="1"/>
    <col min="16140" max="16384" width="5.5703125" style="47"/>
  </cols>
  <sheetData>
    <row r="1" spans="1:11" ht="25.5" x14ac:dyDescent="0.2">
      <c r="A1" s="37" t="s">
        <v>131</v>
      </c>
      <c r="B1" s="38" t="s">
        <v>342</v>
      </c>
      <c r="C1" s="38" t="s">
        <v>107</v>
      </c>
      <c r="D1" s="225"/>
      <c r="E1" s="226"/>
      <c r="F1" s="226"/>
      <c r="G1" s="38" t="s">
        <v>108</v>
      </c>
      <c r="H1" s="38" t="s">
        <v>133</v>
      </c>
      <c r="I1" s="118" t="s">
        <v>13</v>
      </c>
      <c r="J1" s="40" t="s">
        <v>14</v>
      </c>
    </row>
    <row r="2" spans="1:11" ht="15" x14ac:dyDescent="0.25">
      <c r="A2" s="161" t="s">
        <v>226</v>
      </c>
      <c r="B2" s="162" t="s">
        <v>343</v>
      </c>
      <c r="C2" s="163" t="s">
        <v>344</v>
      </c>
      <c r="D2" s="164"/>
      <c r="E2" s="165"/>
      <c r="F2" s="165"/>
      <c r="G2" s="32"/>
      <c r="H2" s="166">
        <v>119</v>
      </c>
      <c r="I2" s="171">
        <f>ROUND((H2*(1-40%)),0)*(1+0.05)</f>
        <v>74.55</v>
      </c>
      <c r="J2" s="167">
        <f>G2*I2</f>
        <v>0</v>
      </c>
    </row>
    <row r="3" spans="1:11" ht="25.5" x14ac:dyDescent="0.2">
      <c r="A3" s="60" t="s">
        <v>131</v>
      </c>
      <c r="B3" s="61" t="s">
        <v>345</v>
      </c>
      <c r="C3" s="61" t="s">
        <v>2</v>
      </c>
      <c r="D3" s="129" t="s">
        <v>326</v>
      </c>
      <c r="E3" s="129" t="s">
        <v>327</v>
      </c>
      <c r="F3" s="129" t="s">
        <v>325</v>
      </c>
      <c r="G3" s="61" t="s">
        <v>11</v>
      </c>
      <c r="H3" s="61" t="s">
        <v>133</v>
      </c>
      <c r="I3" s="119" t="s">
        <v>13</v>
      </c>
      <c r="J3" s="65" t="s">
        <v>14</v>
      </c>
    </row>
    <row r="4" spans="1:11" x14ac:dyDescent="0.2">
      <c r="A4" s="130" t="s">
        <v>220</v>
      </c>
      <c r="B4" s="168" t="s">
        <v>346</v>
      </c>
      <c r="C4" s="23" t="s">
        <v>347</v>
      </c>
      <c r="D4" s="13"/>
      <c r="E4" s="13"/>
      <c r="F4" s="13"/>
      <c r="G4" s="13">
        <f>SUM(D4:F4)</f>
        <v>0</v>
      </c>
      <c r="H4" s="131">
        <v>390</v>
      </c>
      <c r="I4" s="105">
        <f>ROUND((H4*(1-40%)),0)*(1+0.05)</f>
        <v>245.70000000000002</v>
      </c>
      <c r="J4" s="46">
        <f t="shared" ref="J4:J5" si="0">G4*I4</f>
        <v>0</v>
      </c>
    </row>
    <row r="5" spans="1:11" ht="15.75" thickBot="1" x14ac:dyDescent="0.3">
      <c r="A5" s="135" t="s">
        <v>348</v>
      </c>
      <c r="B5" s="169" t="s">
        <v>349</v>
      </c>
      <c r="C5" s="25" t="s">
        <v>350</v>
      </c>
      <c r="D5" s="20"/>
      <c r="E5" s="170"/>
      <c r="F5" s="170"/>
      <c r="G5" s="20">
        <f>SUM(D5)</f>
        <v>0</v>
      </c>
      <c r="H5" s="136">
        <v>1450</v>
      </c>
      <c r="I5" s="144">
        <f>ROUND((H5*(1-40%)),0)*(1+0.05)</f>
        <v>913.5</v>
      </c>
      <c r="J5" s="72">
        <f t="shared" si="0"/>
        <v>0</v>
      </c>
    </row>
    <row r="6" spans="1:11" x14ac:dyDescent="0.2">
      <c r="A6" s="89"/>
      <c r="B6" s="137"/>
      <c r="C6" s="138"/>
      <c r="D6" s="138"/>
      <c r="E6" s="87"/>
      <c r="F6" s="75" t="s">
        <v>68</v>
      </c>
      <c r="G6" s="76">
        <f>SUM(G2:G5)</f>
        <v>0</v>
      </c>
      <c r="H6" s="75"/>
      <c r="I6" s="156" t="s">
        <v>69</v>
      </c>
      <c r="J6" s="78">
        <f>SUM(J2:J5)</f>
        <v>0</v>
      </c>
    </row>
    <row r="7" spans="1:11" x14ac:dyDescent="0.2">
      <c r="A7" s="89"/>
      <c r="B7" s="137"/>
      <c r="C7" s="138"/>
      <c r="D7" s="138"/>
      <c r="E7" s="87"/>
      <c r="F7" s="87"/>
      <c r="G7" s="76"/>
      <c r="H7" s="75"/>
      <c r="I7" s="75"/>
      <c r="J7" s="78"/>
    </row>
    <row r="8" spans="1:11" x14ac:dyDescent="0.2">
      <c r="A8" s="89"/>
      <c r="C8" s="138"/>
      <c r="D8" s="138"/>
      <c r="E8" s="87"/>
      <c r="F8" s="87"/>
      <c r="G8" s="87"/>
      <c r="H8" s="87"/>
      <c r="I8" s="88"/>
      <c r="J8" s="88"/>
      <c r="K8" s="89"/>
    </row>
    <row r="9" spans="1:11" x14ac:dyDescent="0.2">
      <c r="H9" s="90"/>
      <c r="I9" s="140"/>
      <c r="J9" s="92"/>
      <c r="K9" s="93"/>
    </row>
    <row r="11" spans="1:11" x14ac:dyDescent="0.2">
      <c r="I11" s="141"/>
      <c r="J11" s="95"/>
      <c r="K11" s="96"/>
    </row>
    <row r="14" spans="1:11" x14ac:dyDescent="0.2">
      <c r="B14" s="47"/>
    </row>
    <row r="15" spans="1:11" x14ac:dyDescent="0.2">
      <c r="B15" s="47"/>
    </row>
    <row r="22" spans="1:11" x14ac:dyDescent="0.2">
      <c r="E22" s="97"/>
      <c r="F22" s="97"/>
      <c r="G22" s="97"/>
      <c r="H22" s="97"/>
      <c r="I22" s="99"/>
      <c r="J22" s="99"/>
      <c r="K22" s="100"/>
    </row>
    <row r="23" spans="1:11" x14ac:dyDescent="0.2">
      <c r="I23" s="99"/>
      <c r="J23" s="99"/>
    </row>
    <row r="24" spans="1:11" x14ac:dyDescent="0.2">
      <c r="A24" s="47"/>
      <c r="B24" s="47"/>
      <c r="I24" s="102"/>
      <c r="J24" s="102"/>
    </row>
    <row r="25" spans="1:11" x14ac:dyDescent="0.2">
      <c r="A25" s="103"/>
      <c r="B25" s="103"/>
      <c r="I25" s="102"/>
      <c r="J25" s="102"/>
    </row>
  </sheetData>
  <sheetProtection password="CC6B" sheet="1" objects="1" scenarios="1"/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ELITE</vt:lpstr>
      <vt:lpstr>Клюшки</vt:lpstr>
      <vt:lpstr>Коньки</vt:lpstr>
      <vt:lpstr>Защита</vt:lpstr>
      <vt:lpstr>Сумки</vt:lpstr>
      <vt:lpstr>Перчатки</vt:lpstr>
      <vt:lpstr>Визоры</vt:lpstr>
      <vt:lpstr>Одежда</vt:lpstr>
      <vt:lpstr>Разное</vt:lpstr>
      <vt:lpstr>Клюшки Коньки TISA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Екатерина</cp:lastModifiedBy>
  <dcterms:created xsi:type="dcterms:W3CDTF">2020-01-24T08:00:57Z</dcterms:created>
  <dcterms:modified xsi:type="dcterms:W3CDTF">2020-01-28T10:50:35Z</dcterms:modified>
</cp:coreProperties>
</file>